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38" activeTab="2"/>
  </bookViews>
  <sheets>
    <sheet name="FOR REVIEW" sheetId="30" r:id="rId1"/>
    <sheet name="All Proposed Changes" sheetId="51" state="hidden" r:id="rId2"/>
    <sheet name="SUMMARY" sheetId="66" r:id="rId3"/>
    <sheet name="1394" sheetId="52" r:id="rId4"/>
    <sheet name="1447, 1453 &amp; 1527" sheetId="65" r:id="rId5"/>
    <sheet name="1551 &amp; 1559" sheetId="55" r:id="rId6"/>
    <sheet name="1720 &amp; 1753" sheetId="58" r:id="rId7"/>
    <sheet name="1942" sheetId="61" r:id="rId8"/>
    <sheet name="1156" sheetId="31" state="hidden" r:id="rId9"/>
    <sheet name="1307" sheetId="35" state="hidden" r:id="rId10"/>
    <sheet name="1308" sheetId="36" state="hidden" r:id="rId11"/>
    <sheet name="1365" sheetId="39" state="hidden" r:id="rId12"/>
    <sheet name="1379" sheetId="41" state="hidden" r:id="rId13"/>
    <sheet name="1445" sheetId="46" state="hidden" r:id="rId14"/>
    <sheet name="1455" sheetId="47" state="hidden" r:id="rId15"/>
    <sheet name="1498" sheetId="49" state="hidden" r:id="rId16"/>
  </sheets>
  <calcPr calcId="152511"/>
</workbook>
</file>

<file path=xl/calcChain.xml><?xml version="1.0" encoding="utf-8"?>
<calcChain xmlns="http://schemas.openxmlformats.org/spreadsheetml/2006/main">
  <c r="D9" i="66" l="1"/>
  <c r="C9" i="66"/>
  <c r="I10" i="66"/>
  <c r="I9" i="66"/>
  <c r="H10" i="66"/>
  <c r="H9" i="66"/>
  <c r="I6" i="66"/>
  <c r="H5" i="66"/>
  <c r="H6" i="66"/>
  <c r="I4" i="66" l="1"/>
  <c r="E4" i="66" l="1"/>
  <c r="H4" i="66"/>
  <c r="J4" i="66" s="1"/>
  <c r="E5" i="66"/>
  <c r="J6" i="66"/>
  <c r="H7" i="66"/>
  <c r="I7" i="66"/>
  <c r="E6" i="66"/>
  <c r="J9" i="66"/>
  <c r="I11" i="66"/>
  <c r="E7" i="66"/>
  <c r="E8" i="66"/>
  <c r="J4" i="58"/>
  <c r="I8" i="66" l="1"/>
  <c r="J7" i="66"/>
  <c r="H8" i="66"/>
  <c r="J10" i="66"/>
  <c r="H11" i="66"/>
  <c r="J11" i="66" s="1"/>
  <c r="J5" i="66"/>
  <c r="E9" i="66"/>
  <c r="G4" i="55"/>
  <c r="J8" i="66" l="1"/>
  <c r="J4" i="65"/>
</calcChain>
</file>

<file path=xl/sharedStrings.xml><?xml version="1.0" encoding="utf-8"?>
<sst xmlns="http://schemas.openxmlformats.org/spreadsheetml/2006/main" count="720" uniqueCount="236">
  <si>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</si>
  <si>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</si>
  <si>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</si>
  <si>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</si>
  <si>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</si>
  <si>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</si>
  <si>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</si>
  <si>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</si>
  <si>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</si>
  <si>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</si>
  <si>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</si>
  <si>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</si>
  <si>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</si>
  <si>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</si>
  <si>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</si>
  <si>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</si>
  <si>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</si>
  <si>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</si>
  <si>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</si>
  <si>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</si>
  <si>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</si>
  <si>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</si>
  <si>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</si>
  <si>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</si>
  <si>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</si>
  <si>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</si>
  <si>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</si>
  <si>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</si>
  <si>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</si>
  <si>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</si>
  <si>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</si>
  <si>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</si>
  <si>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</si>
  <si>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</si>
  <si>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</si>
  <si>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</si>
  <si>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</si>
  <si>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</si>
  <si>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</si>
  <si>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</si>
  <si>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</si>
  <si>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</si>
  <si>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</si>
  <si>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</si>
  <si>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</si>
  <si>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</si>
  <si>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</si>
  <si>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</si>
  <si>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</si>
  <si>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</si>
  <si>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</si>
  <si>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</si>
  <si>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</si>
  <si>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</si>
  <si>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</si>
  <si>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</si>
  <si>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</si>
  <si>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</si>
  <si>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</si>
  <si>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</si>
  <si>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</si>
  <si>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</si>
  <si>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</si>
  <si>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</si>
  <si>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</si>
  <si>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</si>
  <si>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</si>
  <si>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</si>
  <si>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</si>
  <si>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</si>
  <si>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</si>
  <si>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</si>
  <si>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</si>
  <si>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</si>
  <si>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</si>
  <si>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</si>
  <si>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</si>
  <si>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</si>
  <si>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</si>
  <si>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</si>
  <si>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</si>
  <si>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</si>
  <si>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</si>
  <si>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</si>
  <si>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</si>
  <si>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</si>
  <si>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</si>
  <si>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</si>
  <si>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</si>
  <si>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</si>
  <si>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</si>
  <si>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</si>
  <si>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</si>
  <si>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</si>
  <si>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</si>
  <si>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</si>
  <si>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</si>
  <si>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</si>
  <si>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</si>
  <si>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</si>
  <si>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</si>
  <si>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</si>
  <si>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</si>
  <si>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</si>
  <si>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</si>
  <si>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</si>
  <si>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</si>
  <si>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</si>
  <si>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</si>
  <si>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</si>
  <si>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</si>
  <si>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</si>
  <si>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</si>
  <si>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</si>
  <si>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</si>
  <si>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</si>
  <si>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</si>
  <si>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</si>
  <si>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</si>
  <si>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</si>
  <si>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</si>
  <si>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Vernon</t>
  </si>
  <si>
    <t>IDF xh 1</t>
  </si>
  <si>
    <t>FD/PY</t>
  </si>
  <si>
    <t>FDI/PY</t>
  </si>
  <si>
    <t>RRZ (0.1 ha)</t>
  </si>
  <si>
    <t>VQO (R) (8.2 ha)</t>
  </si>
  <si>
    <t>ICH mk 1</t>
  </si>
  <si>
    <t>IDF mw 1</t>
  </si>
  <si>
    <t>Yes</t>
  </si>
  <si>
    <t>PLD/FDI</t>
  </si>
  <si>
    <t>PLI/SE</t>
  </si>
  <si>
    <t>FDI</t>
  </si>
  <si>
    <t>FDI/SE</t>
  </si>
  <si>
    <t>MS dm 1</t>
  </si>
  <si>
    <t>SE/BL/EP</t>
  </si>
  <si>
    <t>PLI/BL</t>
  </si>
  <si>
    <t>RRZ (6.0 ha)</t>
  </si>
  <si>
    <t>SE/PLI</t>
  </si>
  <si>
    <t>RRZ (13.1 ha)</t>
  </si>
  <si>
    <t>VQO (R) (~8.5 ha)</t>
  </si>
  <si>
    <t>FDI/PLI</t>
  </si>
  <si>
    <t>LW/FDI</t>
  </si>
  <si>
    <t>CW/FDI</t>
  </si>
  <si>
    <t>Original OGMA:</t>
  </si>
  <si>
    <t>Proposed OGMA:</t>
  </si>
  <si>
    <t>Relocated to:</t>
  </si>
  <si>
    <t>Trade-off:</t>
  </si>
  <si>
    <t>Notes:</t>
  </si>
  <si>
    <t>Young to mature stands with some coarse woody debris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</si>
  <si>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</si>
  <si>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</si>
  <si>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</si>
  <si>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</si>
  <si>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</si>
  <si>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</si>
  <si>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</si>
  <si>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Old, taller stands with some interior forest</t>
  </si>
  <si>
    <t>Young stand with some coarse woody debris</t>
  </si>
  <si>
    <t>Mature, taller stands with coarse woody debris</t>
  </si>
  <si>
    <t>Close-up of Proposed OGMA:</t>
  </si>
  <si>
    <t>RELOCATED</t>
  </si>
  <si>
    <t>Relocated OGMAs</t>
  </si>
  <si>
    <t>Original OGMA 1447 (10.0 ha)</t>
  </si>
  <si>
    <t>Original OGMA 1453 (1.0 ha)</t>
  </si>
  <si>
    <t>Original OGMA 1447:</t>
  </si>
  <si>
    <t>Original OGMA 1453:</t>
  </si>
  <si>
    <t>Original OGMA 1527:</t>
  </si>
  <si>
    <t>Original OGMA 1527 (3.5 ha)</t>
  </si>
  <si>
    <t>Close-up of Relocated OGMAs:</t>
  </si>
  <si>
    <t>Original OGMA 1551 (3.9 ha)</t>
  </si>
  <si>
    <t>Original OGMA 1559 (20.2 ha)</t>
  </si>
  <si>
    <t>Original OGMAs:</t>
  </si>
  <si>
    <t>VQO (R) (24.3 ha)</t>
  </si>
  <si>
    <t>RRZ (16.8 ha); Research (16.1 ha); Fisheries (11.4 ha)</t>
  </si>
  <si>
    <t>Older, taller stands with coarse woody debris and some interior forest conditions</t>
  </si>
  <si>
    <t>Riparian/lakeshore reserve zone for Crooked and Deer Lakes (69%), research sites (66%) and fisheres broodstock sites (47%)</t>
  </si>
  <si>
    <t>Builds off existing OGMA 1566</t>
  </si>
  <si>
    <t>8 - 13</t>
  </si>
  <si>
    <t>Some NHLB for THLB; improving OGMA score with older, taller stands connecting two lakeshores</t>
  </si>
  <si>
    <t>LW/FDI/SE</t>
  </si>
  <si>
    <t>Mature to old tall stands with some interior forest conditions</t>
  </si>
  <si>
    <t>MDWR (1.2 ha); RRZ (1.6 ha)</t>
  </si>
  <si>
    <t>FDI/LW/EP/SE</t>
  </si>
  <si>
    <t>27.1*</t>
  </si>
  <si>
    <t>*average</t>
  </si>
  <si>
    <t>FDI/PLI/LW</t>
  </si>
  <si>
    <t>MDWR (49.3 ha)</t>
  </si>
  <si>
    <t>VQO (P) (~ 17.5 ha)</t>
  </si>
  <si>
    <t>Mule deer winter range SIC stands (100%) anchor and preservation visual quality objective (35%)</t>
  </si>
  <si>
    <t>Mature, tall stands in interior forest with some coarse woody debris</t>
  </si>
  <si>
    <t>NHLB for THLB; slightly younger stands</t>
  </si>
  <si>
    <t>Close-up of Relocated and Proposed OGMA:</t>
  </si>
  <si>
    <t>Identified as Proposed OGMA 1447</t>
  </si>
  <si>
    <t>Identified as Proposed OGMA 1551</t>
  </si>
  <si>
    <t>RRZ (2.4 ha)</t>
  </si>
  <si>
    <t>Original OGMA Polys (13.1 ha)</t>
  </si>
  <si>
    <t>Original OGMA Polys (44.6 ha)</t>
  </si>
  <si>
    <t>NHLB for THLB, however relocated into Class A lakeshore managent zone (no harvest area)</t>
  </si>
  <si>
    <t>PLI/SE/BL</t>
  </si>
  <si>
    <t>31.7*</t>
  </si>
  <si>
    <t>SE/PLI/BL</t>
  </si>
  <si>
    <t>9 - 15</t>
  </si>
  <si>
    <t>Mature to old, taller stands with coarse woody debris and some interior forest, however less desirable species mix</t>
  </si>
  <si>
    <t>RRZ (57.9 ha); Fishereis (45.0 ha)</t>
  </si>
  <si>
    <t>Lakeshore riparian area (100%) and fisheries broodstock collection sites (78%) anchors</t>
  </si>
  <si>
    <t xml:space="preserve">Builds off existing OGMA </t>
  </si>
  <si>
    <t>VQO (P) (~20.5 ha); VQP (R) (~37.0 ha)</t>
  </si>
  <si>
    <t>Preservation (35%) and retention (64%) visual quality objectives</t>
  </si>
  <si>
    <t>1447, 1453 &amp; 1527</t>
  </si>
  <si>
    <t>1551 &amp; 1559</t>
  </si>
  <si>
    <t>1720 &amp; 1753</t>
  </si>
  <si>
    <t>FDI/PY/PLI</t>
  </si>
  <si>
    <t>RRZ (2.4 ha); MDWR (0.1 ha)</t>
  </si>
  <si>
    <t>VQO (R) (~5.5 ha)</t>
  </si>
  <si>
    <t>Mature, taller stands</t>
  </si>
  <si>
    <t>Builds off existing OGMA 1394 along riparian/steep gully area</t>
  </si>
  <si>
    <t>Replacement OGMA (1) (12.1 ha)</t>
  </si>
  <si>
    <t>PLI/SE/FDI</t>
  </si>
  <si>
    <t>Research (2.1 ha); RRZ (0.9 ha)</t>
  </si>
  <si>
    <t>Proposed OGMA (1):</t>
  </si>
  <si>
    <t>Proposed OGMA (2):</t>
  </si>
  <si>
    <t>Mature stands with some interior forest conditions however less desirable species mix</t>
  </si>
  <si>
    <t>Mature stands with some deadwood, rare-old and interior forest however less desirable species mix (pine)</t>
  </si>
  <si>
    <t>Mature stand in rare-old however less desirable species mix</t>
  </si>
  <si>
    <t>Moose ungulate winter range (GAR) stands</t>
  </si>
  <si>
    <t>OGMA (1) Relocated to:</t>
  </si>
  <si>
    <t>OGMA (2) Relocated to:</t>
  </si>
  <si>
    <t>Replacement OGMA (2) (2.3 ha)</t>
  </si>
  <si>
    <t>loss of rare-old stands</t>
  </si>
  <si>
    <t>Old, taller stands in interior forest</t>
  </si>
  <si>
    <t>Builds off existing portion of OGMA 1527</t>
  </si>
  <si>
    <t>Builds off existing OGMAs 1458 an dremaining portion of 1453</t>
  </si>
  <si>
    <t>Close-up of Proposed OGMA 1447 (1):</t>
  </si>
  <si>
    <t>Close-up of Proposed OGMA 1447 (2):</t>
  </si>
  <si>
    <t>Identified as Proposed OGMA 1720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</si>
</sst>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0" fillId="0" borderId="0" xfId="0" applyFont="1"/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14" fontId="0" fillId="0" borderId="0" xfId="0" applyNumberFormat="1"/>
    <xf numFmtId="164" fontId="0" fillId="0" borderId="2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9" xfId="0" quotePrefix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/>
    </xf>
    <xf numFmtId="0" fontId="0" fillId="0" borderId="60" xfId="0" applyFont="1" applyBorder="1" applyAlignment="1">
      <alignment wrapText="1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3" xfId="0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13" xfId="0" quotePrefix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7" xfId="0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/>
    </xf>
    <xf numFmtId="0" fontId="0" fillId="0" borderId="17" xfId="0" quotePrefix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164" fontId="0" fillId="0" borderId="77" xfId="0" applyNumberFormat="1" applyBorder="1" applyAlignment="1">
      <alignment horizontal="center"/>
    </xf>
    <xf numFmtId="164" fontId="0" fillId="2" borderId="78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164" fontId="0" fillId="2" borderId="66" xfId="0" applyNumberForma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55" xfId="0" applyNumberFormat="1" applyBorder="1" applyAlignment="1">
      <alignment vertical="center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0" fillId="0" borderId="64" xfId="0" applyBorder="1" applyAlignment="1">
      <alignment horizontal="center"/>
    </xf>
    <xf numFmtId="164" fontId="0" fillId="2" borderId="53" xfId="0" applyNumberFormat="1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56" xfId="0" applyFon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2" fillId="0" borderId="37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mp"/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mp"/><Relationship Id="rId2" Type="http://schemas.openxmlformats.org/officeDocument/2006/relationships/image" Target="../media/image7.tmp"/><Relationship Id="rId1" Type="http://schemas.openxmlformats.org/officeDocument/2006/relationships/image" Target="../media/image6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mp"/><Relationship Id="rId1" Type="http://schemas.openxmlformats.org/officeDocument/2006/relationships/image" Target="../media/image9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mp"/><Relationship Id="rId1" Type="http://schemas.openxmlformats.org/officeDocument/2006/relationships/image" Target="../media/image1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</xdr:colOff>
      <xdr:row>2</xdr:row>
      <xdr:rowOff>83344</xdr:rowOff>
    </xdr:from>
    <xdr:to>
      <xdr:col>21</xdr:col>
      <xdr:colOff>416718</xdr:colOff>
      <xdr:row>37</xdr:row>
      <xdr:rowOff>192156</xdr:rowOff>
    </xdr:to>
    <xdr:grpSp>
      <xdr:nvGrpSpPr>
        <xdr:cNvPr id="14" name="Group 13"/>
        <xdr:cNvGrpSpPr/>
      </xdr:nvGrpSpPr>
      <xdr:grpSpPr>
        <a:xfrm>
          <a:off x="8179593" y="535782"/>
          <a:ext cx="9263063" cy="6895374"/>
          <a:chOff x="8179593" y="535782"/>
          <a:chExt cx="9263063" cy="6895374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79593" y="535782"/>
            <a:ext cx="9263063" cy="6895374"/>
          </a:xfrm>
          <a:prstGeom prst="rect">
            <a:avLst/>
          </a:prstGeom>
        </xdr:spPr>
      </xdr:pic>
      <xdr:sp macro="" textlink="">
        <xdr:nvSpPr>
          <xdr:cNvPr id="10" name="Oval 9"/>
          <xdr:cNvSpPr/>
        </xdr:nvSpPr>
        <xdr:spPr>
          <a:xfrm rot="5832695">
            <a:off x="11229615" y="3052166"/>
            <a:ext cx="2980689" cy="105746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Oval 10"/>
          <xdr:cNvSpPr/>
        </xdr:nvSpPr>
        <xdr:spPr>
          <a:xfrm rot="5400000">
            <a:off x="11319269" y="3473053"/>
            <a:ext cx="2226471" cy="54292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2" name="Straight Arrow Connector 11"/>
          <xdr:cNvCxnSpPr/>
        </xdr:nvCxnSpPr>
        <xdr:spPr>
          <a:xfrm>
            <a:off x="12225338" y="5103018"/>
            <a:ext cx="347662" cy="7620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22</xdr:col>
      <xdr:colOff>151943</xdr:colOff>
      <xdr:row>2</xdr:row>
      <xdr:rowOff>95250</xdr:rowOff>
    </xdr:from>
    <xdr:to>
      <xdr:col>28</xdr:col>
      <xdr:colOff>522152</xdr:colOff>
      <xdr:row>33</xdr:row>
      <xdr:rowOff>119062</xdr:rowOff>
    </xdr:to>
    <xdr:pic>
      <xdr:nvPicPr>
        <xdr:cNvPr id="15" name="Picture 14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5099" y="547688"/>
          <a:ext cx="4013522" cy="60364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71438</xdr:rowOff>
    </xdr:from>
    <xdr:to>
      <xdr:col>28</xdr:col>
      <xdr:colOff>151564</xdr:colOff>
      <xdr:row>40</xdr:row>
      <xdr:rowOff>38032</xdr:rowOff>
    </xdr:to>
    <xdr:grpSp>
      <xdr:nvGrpSpPr>
        <xdr:cNvPr id="22" name="Group 21"/>
        <xdr:cNvGrpSpPr/>
      </xdr:nvGrpSpPr>
      <xdr:grpSpPr>
        <a:xfrm>
          <a:off x="13454063" y="523876"/>
          <a:ext cx="9771814" cy="7324656"/>
          <a:chOff x="13454063" y="523876"/>
          <a:chExt cx="9771814" cy="7324656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454063" y="523876"/>
            <a:ext cx="9771814" cy="7324656"/>
          </a:xfrm>
          <a:prstGeom prst="rect">
            <a:avLst/>
          </a:prstGeom>
        </xdr:spPr>
      </xdr:pic>
      <xdr:sp macro="" textlink="">
        <xdr:nvSpPr>
          <xdr:cNvPr id="23" name="Oval 22"/>
          <xdr:cNvSpPr/>
        </xdr:nvSpPr>
        <xdr:spPr>
          <a:xfrm>
            <a:off x="14573250" y="1297781"/>
            <a:ext cx="590550" cy="50006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7" name="Straight Arrow Connector 26"/>
          <xdr:cNvCxnSpPr/>
        </xdr:nvCxnSpPr>
        <xdr:spPr>
          <a:xfrm flipH="1">
            <a:off x="15275719" y="1340643"/>
            <a:ext cx="200025" cy="31432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0" name="Oval 29"/>
          <xdr:cNvSpPr/>
        </xdr:nvSpPr>
        <xdr:spPr>
          <a:xfrm rot="992936">
            <a:off x="20497646" y="6346651"/>
            <a:ext cx="821088" cy="120771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Oval 30"/>
          <xdr:cNvSpPr/>
        </xdr:nvSpPr>
        <xdr:spPr>
          <a:xfrm rot="21179262">
            <a:off x="14548242" y="1014344"/>
            <a:ext cx="877928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Oval 31"/>
          <xdr:cNvSpPr/>
        </xdr:nvSpPr>
        <xdr:spPr>
          <a:xfrm>
            <a:off x="21009769" y="4998244"/>
            <a:ext cx="933450" cy="100250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15466219" y="845344"/>
            <a:ext cx="500062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tx2">
                    <a:lumMod val="60000"/>
                    <a:lumOff val="40000"/>
                  </a:schemeClr>
                </a:solidFill>
              </a:rPr>
              <a:t>1527</a:t>
            </a:r>
          </a:p>
        </xdr:txBody>
      </xdr:sp>
      <xdr:sp macro="" textlink="">
        <xdr:nvSpPr>
          <xdr:cNvPr id="33" name="TextBox 32"/>
          <xdr:cNvSpPr txBox="1"/>
        </xdr:nvSpPr>
        <xdr:spPr>
          <a:xfrm>
            <a:off x="21464588" y="6474619"/>
            <a:ext cx="500062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tx2">
                    <a:lumMod val="60000"/>
                    <a:lumOff val="40000"/>
                  </a:schemeClr>
                </a:solidFill>
              </a:rPr>
              <a:t>1453</a:t>
            </a:r>
          </a:p>
        </xdr:txBody>
      </xdr:sp>
      <xdr:sp macro="" textlink="">
        <xdr:nvSpPr>
          <xdr:cNvPr id="34" name="TextBox 33"/>
          <xdr:cNvSpPr txBox="1"/>
        </xdr:nvSpPr>
        <xdr:spPr>
          <a:xfrm>
            <a:off x="21319332" y="7186613"/>
            <a:ext cx="500062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tx2">
                    <a:lumMod val="60000"/>
                    <a:lumOff val="40000"/>
                  </a:schemeClr>
                </a:solidFill>
              </a:rPr>
              <a:t>1447</a:t>
            </a:r>
          </a:p>
        </xdr:txBody>
      </xdr:sp>
      <xdr:cxnSp macro="">
        <xdr:nvCxnSpPr>
          <xdr:cNvPr id="35" name="Straight Arrow Connector 34"/>
          <xdr:cNvCxnSpPr/>
        </xdr:nvCxnSpPr>
        <xdr:spPr>
          <a:xfrm flipV="1">
            <a:off x="20509707" y="5750719"/>
            <a:ext cx="481012" cy="77866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" name="TextBox 35"/>
          <xdr:cNvSpPr txBox="1"/>
        </xdr:nvSpPr>
        <xdr:spPr>
          <a:xfrm>
            <a:off x="14049375" y="1852613"/>
            <a:ext cx="673894" cy="24288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1447</a:t>
            </a:r>
            <a:r>
              <a:rPr lang="en-US" sz="1100" b="1" baseline="0">
                <a:solidFill>
                  <a:srgbClr val="FF00FF"/>
                </a:solidFill>
              </a:rPr>
              <a:t> (2)</a:t>
            </a:r>
            <a:endParaRPr lang="en-US" sz="1100" b="1">
              <a:solidFill>
                <a:srgbClr val="FF00FF"/>
              </a:solidFill>
            </a:endParaRPr>
          </a:p>
        </xdr:txBody>
      </xdr:sp>
      <xdr:sp macro="" textlink="">
        <xdr:nvSpPr>
          <xdr:cNvPr id="37" name="TextBox 36"/>
          <xdr:cNvSpPr txBox="1"/>
        </xdr:nvSpPr>
        <xdr:spPr>
          <a:xfrm>
            <a:off x="21952744" y="4862513"/>
            <a:ext cx="673894" cy="24288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1447</a:t>
            </a:r>
            <a:r>
              <a:rPr lang="en-US" sz="1100" b="1" baseline="0">
                <a:solidFill>
                  <a:srgbClr val="FF00FF"/>
                </a:solidFill>
              </a:rPr>
              <a:t> (1)</a:t>
            </a:r>
            <a:endParaRPr lang="en-US" sz="1100" b="1">
              <a:solidFill>
                <a:srgbClr val="FF00FF"/>
              </a:solidFill>
            </a:endParaRPr>
          </a:p>
        </xdr:txBody>
      </xdr:sp>
    </xdr:grpSp>
    <xdr:clientData/>
  </xdr:twoCellAnchor>
  <xdr:twoCellAnchor editAs="oneCell">
    <xdr:from>
      <xdr:col>29</xdr:col>
      <xdr:colOff>111586</xdr:colOff>
      <xdr:row>2</xdr:row>
      <xdr:rowOff>83344</xdr:rowOff>
    </xdr:from>
    <xdr:to>
      <xdr:col>36</xdr:col>
      <xdr:colOff>305725</xdr:colOff>
      <xdr:row>30</xdr:row>
      <xdr:rowOff>130969</xdr:rowOff>
    </xdr:to>
    <xdr:pic>
      <xdr:nvPicPr>
        <xdr:cNvPr id="38" name="Picture 3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3117" y="535782"/>
          <a:ext cx="4444671" cy="5464968"/>
        </a:xfrm>
        <a:prstGeom prst="rect">
          <a:avLst/>
        </a:prstGeom>
      </xdr:spPr>
    </xdr:pic>
    <xdr:clientData/>
  </xdr:twoCellAnchor>
  <xdr:twoCellAnchor editAs="oneCell">
    <xdr:from>
      <xdr:col>29</xdr:col>
      <xdr:colOff>83344</xdr:colOff>
      <xdr:row>33</xdr:row>
      <xdr:rowOff>83344</xdr:rowOff>
    </xdr:from>
    <xdr:to>
      <xdr:col>38</xdr:col>
      <xdr:colOff>403190</xdr:colOff>
      <xdr:row>57</xdr:row>
      <xdr:rowOff>47625</xdr:rowOff>
    </xdr:to>
    <xdr:pic>
      <xdr:nvPicPr>
        <xdr:cNvPr id="39" name="Picture 38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64875" y="6536532"/>
          <a:ext cx="5784815" cy="4571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95249</xdr:colOff>
      <xdr:row>2</xdr:row>
      <xdr:rowOff>47625</xdr:rowOff>
    </xdr:from>
    <xdr:to>
      <xdr:col>39</xdr:col>
      <xdr:colOff>51176</xdr:colOff>
      <xdr:row>35</xdr:row>
      <xdr:rowOff>45117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21812" y="500063"/>
          <a:ext cx="7849770" cy="6403054"/>
        </a:xfrm>
        <a:prstGeom prst="rect">
          <a:avLst/>
        </a:prstGeom>
      </xdr:spPr>
    </xdr:pic>
    <xdr:clientData/>
  </xdr:twoCellAnchor>
  <xdr:twoCellAnchor editAs="oneCell">
    <xdr:from>
      <xdr:col>8</xdr:col>
      <xdr:colOff>71437</xdr:colOff>
      <xdr:row>2</xdr:row>
      <xdr:rowOff>59531</xdr:rowOff>
    </xdr:from>
    <xdr:to>
      <xdr:col>25</xdr:col>
      <xdr:colOff>87185</xdr:colOff>
      <xdr:row>39</xdr:row>
      <xdr:rowOff>120073</xdr:rowOff>
    </xdr:to>
    <xdr:pic>
      <xdr:nvPicPr>
        <xdr:cNvPr id="5" name="Picture 4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7093" y="511969"/>
          <a:ext cx="10469436" cy="7240010"/>
        </a:xfrm>
        <a:prstGeom prst="rect">
          <a:avLst/>
        </a:prstGeom>
      </xdr:spPr>
    </xdr:pic>
    <xdr:clientData/>
  </xdr:twoCellAnchor>
  <xdr:twoCellAnchor>
    <xdr:from>
      <xdr:col>21</xdr:col>
      <xdr:colOff>200025</xdr:colOff>
      <xdr:row>16</xdr:row>
      <xdr:rowOff>95250</xdr:rowOff>
    </xdr:from>
    <xdr:to>
      <xdr:col>22</xdr:col>
      <xdr:colOff>364331</xdr:colOff>
      <xdr:row>20</xdr:row>
      <xdr:rowOff>59531</xdr:rowOff>
    </xdr:to>
    <xdr:sp macro="" textlink="">
      <xdr:nvSpPr>
        <xdr:cNvPr id="2" name="Oval 1"/>
        <xdr:cNvSpPr/>
      </xdr:nvSpPr>
      <xdr:spPr>
        <a:xfrm>
          <a:off x="19190494" y="3286125"/>
          <a:ext cx="771525" cy="738187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198217</xdr:colOff>
      <xdr:row>20</xdr:row>
      <xdr:rowOff>57250</xdr:rowOff>
    </xdr:from>
    <xdr:to>
      <xdr:col>11</xdr:col>
      <xdr:colOff>392456</xdr:colOff>
      <xdr:row>24</xdr:row>
      <xdr:rowOff>95200</xdr:rowOff>
    </xdr:to>
    <xdr:sp macro="" textlink="">
      <xdr:nvSpPr>
        <xdr:cNvPr id="3" name="Oval 2"/>
        <xdr:cNvSpPr/>
      </xdr:nvSpPr>
      <xdr:spPr>
        <a:xfrm rot="945862">
          <a:off x="11902061" y="4022031"/>
          <a:ext cx="1408676" cy="799950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473870</xdr:colOff>
      <xdr:row>18</xdr:row>
      <xdr:rowOff>47625</xdr:rowOff>
    </xdr:from>
    <xdr:to>
      <xdr:col>21</xdr:col>
      <xdr:colOff>83343</xdr:colOff>
      <xdr:row>22</xdr:row>
      <xdr:rowOff>114300</xdr:rowOff>
    </xdr:to>
    <xdr:cxnSp macro="">
      <xdr:nvCxnSpPr>
        <xdr:cNvPr id="4" name="Straight Arrow Connector 3"/>
        <xdr:cNvCxnSpPr/>
      </xdr:nvCxnSpPr>
      <xdr:spPr>
        <a:xfrm flipV="1">
          <a:off x="13392151" y="3619500"/>
          <a:ext cx="5681661" cy="84058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319088</xdr:colOff>
      <xdr:row>15</xdr:row>
      <xdr:rowOff>190499</xdr:rowOff>
    </xdr:from>
    <xdr:to>
      <xdr:col>35</xdr:col>
      <xdr:colOff>223839</xdr:colOff>
      <xdr:row>17</xdr:row>
      <xdr:rowOff>47625</xdr:rowOff>
    </xdr:to>
    <xdr:sp macro="" textlink="">
      <xdr:nvSpPr>
        <xdr:cNvPr id="7" name="TextBox 6"/>
        <xdr:cNvSpPr txBox="1"/>
      </xdr:nvSpPr>
      <xdr:spPr>
        <a:xfrm>
          <a:off x="27203401" y="3178968"/>
          <a:ext cx="511969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1551</a:t>
          </a:r>
        </a:p>
      </xdr:txBody>
    </xdr:sp>
    <xdr:clientData/>
  </xdr:twoCellAnchor>
  <xdr:twoCellAnchor>
    <xdr:from>
      <xdr:col>28</xdr:col>
      <xdr:colOff>507207</xdr:colOff>
      <xdr:row>11</xdr:row>
      <xdr:rowOff>80962</xdr:rowOff>
    </xdr:from>
    <xdr:to>
      <xdr:col>29</xdr:col>
      <xdr:colOff>411957</xdr:colOff>
      <xdr:row>12</xdr:row>
      <xdr:rowOff>128588</xdr:rowOff>
    </xdr:to>
    <xdr:sp macro="" textlink="">
      <xdr:nvSpPr>
        <xdr:cNvPr id="8" name="TextBox 7"/>
        <xdr:cNvSpPr txBox="1"/>
      </xdr:nvSpPr>
      <xdr:spPr>
        <a:xfrm>
          <a:off x="23748207" y="2295525"/>
          <a:ext cx="511969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1559</a:t>
          </a:r>
        </a:p>
      </xdr:txBody>
    </xdr:sp>
    <xdr:clientData/>
  </xdr:twoCellAnchor>
  <xdr:twoCellAnchor>
    <xdr:from>
      <xdr:col>29</xdr:col>
      <xdr:colOff>238125</xdr:colOff>
      <xdr:row>13</xdr:row>
      <xdr:rowOff>11906</xdr:rowOff>
    </xdr:from>
    <xdr:to>
      <xdr:col>30</xdr:col>
      <xdr:colOff>392906</xdr:colOff>
      <xdr:row>15</xdr:row>
      <xdr:rowOff>23812</xdr:rowOff>
    </xdr:to>
    <xdr:cxnSp macro="">
      <xdr:nvCxnSpPr>
        <xdr:cNvPr id="10" name="Straight Arrow Connector 9"/>
        <xdr:cNvCxnSpPr/>
      </xdr:nvCxnSpPr>
      <xdr:spPr>
        <a:xfrm>
          <a:off x="24086344" y="2619375"/>
          <a:ext cx="762000" cy="392906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95249</xdr:colOff>
      <xdr:row>17</xdr:row>
      <xdr:rowOff>92869</xdr:rowOff>
    </xdr:from>
    <xdr:to>
      <xdr:col>34</xdr:col>
      <xdr:colOff>545306</xdr:colOff>
      <xdr:row>18</xdr:row>
      <xdr:rowOff>59531</xdr:rowOff>
    </xdr:to>
    <xdr:cxnSp macro="">
      <xdr:nvCxnSpPr>
        <xdr:cNvPr id="14" name="Straight Arrow Connector 13"/>
        <xdr:cNvCxnSpPr/>
      </xdr:nvCxnSpPr>
      <xdr:spPr>
        <a:xfrm flipH="1">
          <a:off x="26979562" y="3474244"/>
          <a:ext cx="450057" cy="157162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71437</xdr:colOff>
      <xdr:row>38</xdr:row>
      <xdr:rowOff>71438</xdr:rowOff>
    </xdr:from>
    <xdr:to>
      <xdr:col>39</xdr:col>
      <xdr:colOff>75881</xdr:colOff>
      <xdr:row>72</xdr:row>
      <xdr:rowOff>29603</xdr:rowOff>
    </xdr:to>
    <xdr:pic>
      <xdr:nvPicPr>
        <xdr:cNvPr id="16" name="Picture 15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0" y="7512844"/>
          <a:ext cx="7898287" cy="6447071"/>
        </a:xfrm>
        <a:prstGeom prst="rect">
          <a:avLst/>
        </a:prstGeom>
      </xdr:spPr>
    </xdr:pic>
    <xdr:clientData/>
  </xdr:twoCellAnchor>
  <xdr:twoCellAnchor>
    <xdr:from>
      <xdr:col>11</xdr:col>
      <xdr:colOff>369094</xdr:colOff>
      <xdr:row>20</xdr:row>
      <xdr:rowOff>83344</xdr:rowOff>
    </xdr:from>
    <xdr:to>
      <xdr:col>12</xdr:col>
      <xdr:colOff>273844</xdr:colOff>
      <xdr:row>21</xdr:row>
      <xdr:rowOff>142876</xdr:rowOff>
    </xdr:to>
    <xdr:sp macro="" textlink="">
      <xdr:nvSpPr>
        <xdr:cNvPr id="12" name="TextBox 11"/>
        <xdr:cNvSpPr txBox="1"/>
      </xdr:nvSpPr>
      <xdr:spPr>
        <a:xfrm>
          <a:off x="13287375" y="4048125"/>
          <a:ext cx="511969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1551</a:t>
          </a:r>
        </a:p>
      </xdr:txBody>
    </xdr:sp>
    <xdr:clientData/>
  </xdr:twoCellAnchor>
  <xdr:twoCellAnchor>
    <xdr:from>
      <xdr:col>8</xdr:col>
      <xdr:colOff>402431</xdr:colOff>
      <xdr:row>19</xdr:row>
      <xdr:rowOff>33338</xdr:rowOff>
    </xdr:from>
    <xdr:to>
      <xdr:col>9</xdr:col>
      <xdr:colOff>176212</xdr:colOff>
      <xdr:row>20</xdr:row>
      <xdr:rowOff>80964</xdr:rowOff>
    </xdr:to>
    <xdr:sp macro="" textlink="">
      <xdr:nvSpPr>
        <xdr:cNvPr id="13" name="TextBox 12"/>
        <xdr:cNvSpPr txBox="1"/>
      </xdr:nvSpPr>
      <xdr:spPr>
        <a:xfrm>
          <a:off x="11368087" y="3795713"/>
          <a:ext cx="511969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1559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130968</xdr:colOff>
      <xdr:row>2</xdr:row>
      <xdr:rowOff>95250</xdr:rowOff>
    </xdr:from>
    <xdr:to>
      <xdr:col>27</xdr:col>
      <xdr:colOff>594368</xdr:colOff>
      <xdr:row>43</xdr:row>
      <xdr:rowOff>35471</xdr:rowOff>
    </xdr:to>
    <xdr:grpSp>
      <xdr:nvGrpSpPr>
        <xdr:cNvPr id="14" name="Group 13"/>
        <xdr:cNvGrpSpPr/>
      </xdr:nvGrpSpPr>
      <xdr:grpSpPr>
        <a:xfrm>
          <a:off x="10834687" y="547688"/>
          <a:ext cx="9988400" cy="7881689"/>
          <a:chOff x="10834687" y="547688"/>
          <a:chExt cx="9988400" cy="7881689"/>
        </a:xfrm>
      </xdr:grpSpPr>
      <xdr:pic>
        <xdr:nvPicPr>
          <xdr:cNvPr id="7" name="Picture 6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34687" y="547688"/>
            <a:ext cx="9988400" cy="7881689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3799344" y="5393531"/>
            <a:ext cx="1440656" cy="142875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7783449">
            <a:off x="15442308" y="2591942"/>
            <a:ext cx="1777461" cy="89292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4597062" y="3721893"/>
            <a:ext cx="1021557" cy="161210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TextBox 7"/>
          <xdr:cNvSpPr txBox="1"/>
        </xdr:nvSpPr>
        <xdr:spPr>
          <a:xfrm>
            <a:off x="16132969" y="4774406"/>
            <a:ext cx="511969" cy="2500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chemeClr val="accent1"/>
                </a:solidFill>
              </a:rPr>
              <a:t>1720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15618619" y="2724150"/>
            <a:ext cx="511969" cy="2500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chemeClr val="accent1"/>
                </a:solidFill>
              </a:rPr>
              <a:t>1753</a:t>
            </a:r>
          </a:p>
        </xdr:txBody>
      </xdr:sp>
      <xdr:sp macro="" textlink="">
        <xdr:nvSpPr>
          <xdr:cNvPr id="10" name="Oval 9"/>
          <xdr:cNvSpPr/>
        </xdr:nvSpPr>
        <xdr:spPr>
          <a:xfrm rot="19045525">
            <a:off x="15557669" y="4492393"/>
            <a:ext cx="761999" cy="40756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1" name="Straight Arrow Connector 10"/>
          <xdr:cNvCxnSpPr/>
        </xdr:nvCxnSpPr>
        <xdr:spPr>
          <a:xfrm flipH="1">
            <a:off x="15025687" y="5007769"/>
            <a:ext cx="581026" cy="54054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29</xdr:col>
      <xdr:colOff>101026</xdr:colOff>
      <xdr:row>2</xdr:row>
      <xdr:rowOff>71438</xdr:rowOff>
    </xdr:from>
    <xdr:to>
      <xdr:col>42</xdr:col>
      <xdr:colOff>103527</xdr:colOff>
      <xdr:row>44</xdr:row>
      <xdr:rowOff>11907</xdr:rowOff>
    </xdr:to>
    <xdr:pic>
      <xdr:nvPicPr>
        <xdr:cNvPr id="15" name="Picture 14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182" y="523876"/>
          <a:ext cx="7896345" cy="80724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59532</xdr:colOff>
      <xdr:row>2</xdr:row>
      <xdr:rowOff>95249</xdr:rowOff>
    </xdr:from>
    <xdr:to>
      <xdr:col>23</xdr:col>
      <xdr:colOff>470494</xdr:colOff>
      <xdr:row>39</xdr:row>
      <xdr:rowOff>60528</xdr:rowOff>
    </xdr:to>
    <xdr:grpSp>
      <xdr:nvGrpSpPr>
        <xdr:cNvPr id="7" name="Group 6"/>
        <xdr:cNvGrpSpPr/>
      </xdr:nvGrpSpPr>
      <xdr:grpSpPr>
        <a:xfrm>
          <a:off x="9548813" y="547687"/>
          <a:ext cx="9935962" cy="7144747"/>
          <a:chOff x="9548813" y="547687"/>
          <a:chExt cx="9935962" cy="7144747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48813" y="547687"/>
            <a:ext cx="9935962" cy="714474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665870">
            <a:off x="12411148" y="3001485"/>
            <a:ext cx="1141194" cy="70219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5335250" y="3524250"/>
            <a:ext cx="892969" cy="91678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3608844" y="3559969"/>
            <a:ext cx="1664493" cy="3048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25</xdr:col>
      <xdr:colOff>119063</xdr:colOff>
      <xdr:row>2</xdr:row>
      <xdr:rowOff>83344</xdr:rowOff>
    </xdr:from>
    <xdr:to>
      <xdr:col>40</xdr:col>
      <xdr:colOff>208642</xdr:colOff>
      <xdr:row>36</xdr:row>
      <xdr:rowOff>86829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47782" y="535782"/>
          <a:ext cx="9197860" cy="65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Normal="100" workbookViewId="0">
      <selection activeCell="B31" sqref="B31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150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151</v>
      </c>
    </row>
    <row r="8" spans="2:2" x14ac:dyDescent="0.25">
      <c r="B8" s="195" t="s">
        <v>152</v>
      </c>
    </row>
    <row r="9" spans="2:2" x14ac:dyDescent="0.25">
      <c r="B9" s="195" t="s">
        <v>153</v>
      </c>
    </row>
    <row r="10" spans="2:2" x14ac:dyDescent="0.25">
      <c r="B10" s="195" t="s">
        <v>154</v>
      </c>
    </row>
    <row r="11" spans="2:2" x14ac:dyDescent="0.25">
      <c r="B11" s="33" t="s">
        <v>155</v>
      </c>
    </row>
    <row r="12" spans="2:2" ht="15.75" thickBot="1" x14ac:dyDescent="0.3">
      <c r="B12" s="33"/>
    </row>
    <row r="13" spans="2:2" ht="15.75" thickBot="1" x14ac:dyDescent="0.3">
      <c r="B13" s="155" t="s">
        <v>116</v>
      </c>
    </row>
    <row r="14" spans="2:2" x14ac:dyDescent="0.25">
      <c r="B14" s="36"/>
    </row>
    <row r="15" spans="2:2" x14ac:dyDescent="0.25">
      <c r="B15" s="156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56" t="s">
        <v>156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37" t="s">
        <v>63</v>
      </c>
      <c r="C2" s="238"/>
      <c r="D2" s="238"/>
      <c r="E2" s="238"/>
      <c r="F2" s="239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35">
        <v>1423</v>
      </c>
      <c r="C17" s="88" t="s">
        <v>47</v>
      </c>
      <c r="D17" s="236">
        <v>425.02171499999997</v>
      </c>
      <c r="E17" s="90" t="s">
        <v>49</v>
      </c>
      <c r="F17" s="86" t="s">
        <v>48</v>
      </c>
    </row>
    <row r="18" spans="2:6" x14ac:dyDescent="0.25">
      <c r="B18" s="235"/>
      <c r="C18" s="88" t="s">
        <v>46</v>
      </c>
      <c r="D18" s="236"/>
      <c r="E18" s="90">
        <v>19.0061864071</v>
      </c>
      <c r="F18" s="86"/>
    </row>
    <row r="19" spans="2:6" x14ac:dyDescent="0.25">
      <c r="B19" s="235"/>
      <c r="C19" s="88" t="s">
        <v>46</v>
      </c>
      <c r="D19" s="236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8" sqref="B8"/>
    </sheetView>
  </sheetViews>
  <sheetFormatPr defaultRowHeight="15" x14ac:dyDescent="0.25"/>
  <cols>
    <col min="2" max="2" width="17.85546875" bestFit="1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</cols>
  <sheetData>
    <row r="1" spans="1:10" ht="15.75" thickBot="1" x14ac:dyDescent="0.3"/>
    <row r="2" spans="1:10" ht="15" customHeight="1" x14ac:dyDescent="0.25">
      <c r="B2" s="240" t="s">
        <v>162</v>
      </c>
      <c r="C2" s="241"/>
      <c r="D2" s="242"/>
      <c r="E2" s="243" t="s">
        <v>29</v>
      </c>
      <c r="G2" s="240" t="s">
        <v>162</v>
      </c>
      <c r="H2" s="241"/>
      <c r="I2" s="242"/>
      <c r="J2" s="243" t="s">
        <v>29</v>
      </c>
    </row>
    <row r="3" spans="1:10" ht="15.75" thickBot="1" x14ac:dyDescent="0.3">
      <c r="B3" s="225" t="s">
        <v>20</v>
      </c>
      <c r="C3" s="226" t="s">
        <v>25</v>
      </c>
      <c r="D3" s="227" t="s">
        <v>24</v>
      </c>
      <c r="E3" s="244"/>
      <c r="G3" s="225" t="s">
        <v>15</v>
      </c>
      <c r="H3" s="226" t="s">
        <v>25</v>
      </c>
      <c r="I3" s="227" t="s">
        <v>24</v>
      </c>
      <c r="J3" s="244"/>
    </row>
    <row r="4" spans="1:10" x14ac:dyDescent="0.25">
      <c r="B4" s="232">
        <v>1394</v>
      </c>
      <c r="C4" s="29">
        <v>8.1999999999999993</v>
      </c>
      <c r="D4" s="30">
        <v>8</v>
      </c>
      <c r="E4" s="115">
        <f t="shared" ref="E4:E5" si="0">C4-D4</f>
        <v>0.19999999999999929</v>
      </c>
      <c r="G4" s="120" t="s">
        <v>122</v>
      </c>
      <c r="H4" s="121">
        <f>8.2</f>
        <v>8.1999999999999993</v>
      </c>
      <c r="I4" s="122">
        <f>8</f>
        <v>8</v>
      </c>
      <c r="J4" s="123">
        <f t="shared" ref="J4:J11" si="1">H4-I4</f>
        <v>0.19999999999999929</v>
      </c>
    </row>
    <row r="5" spans="1:10" x14ac:dyDescent="0.25">
      <c r="B5" s="232" t="s">
        <v>209</v>
      </c>
      <c r="C5" s="29">
        <v>14.5</v>
      </c>
      <c r="D5" s="224">
        <v>14.4</v>
      </c>
      <c r="E5" s="115">
        <f t="shared" si="0"/>
        <v>9.9999999999999645E-2</v>
      </c>
      <c r="G5" s="124" t="s">
        <v>128</v>
      </c>
      <c r="H5" s="37">
        <f>0.5</f>
        <v>0.5</v>
      </c>
      <c r="I5" s="31"/>
      <c r="J5" s="125">
        <f t="shared" si="1"/>
        <v>0.5</v>
      </c>
    </row>
    <row r="6" spans="1:10" x14ac:dyDescent="0.25">
      <c r="B6" s="233" t="s">
        <v>210</v>
      </c>
      <c r="C6" s="109">
        <v>24.1</v>
      </c>
      <c r="D6" s="224">
        <v>24.3</v>
      </c>
      <c r="E6" s="115">
        <f t="shared" ref="E6" si="2">C6-D6</f>
        <v>-0.19999999999999929</v>
      </c>
      <c r="G6" s="124" t="s">
        <v>127</v>
      </c>
      <c r="H6" s="37">
        <f>9.5+1+3.5+49.5</f>
        <v>63.5</v>
      </c>
      <c r="I6" s="31">
        <f>14.4+49.3</f>
        <v>63.699999999999996</v>
      </c>
      <c r="J6" s="125">
        <f t="shared" si="1"/>
        <v>-0.19999999999999574</v>
      </c>
    </row>
    <row r="7" spans="1:10" ht="15.75" thickBot="1" x14ac:dyDescent="0.3">
      <c r="B7" s="233" t="s">
        <v>211</v>
      </c>
      <c r="C7" s="109">
        <v>57.7</v>
      </c>
      <c r="D7" s="224">
        <v>57.9</v>
      </c>
      <c r="E7" s="115">
        <f>C7-D7</f>
        <v>-0.19999999999999574</v>
      </c>
      <c r="G7" s="126" t="s">
        <v>134</v>
      </c>
      <c r="H7" s="127">
        <f>3.9+20.2+13.1+44.6</f>
        <v>81.8</v>
      </c>
      <c r="I7" s="128">
        <f>24.3+57.9</f>
        <v>82.2</v>
      </c>
      <c r="J7" s="129">
        <f t="shared" si="1"/>
        <v>-0.40000000000000568</v>
      </c>
    </row>
    <row r="8" spans="1:10" ht="15.75" thickBot="1" x14ac:dyDescent="0.3">
      <c r="A8" s="1"/>
      <c r="B8" s="234">
        <v>1942</v>
      </c>
      <c r="C8" s="109">
        <v>49.5</v>
      </c>
      <c r="D8" s="30">
        <v>49.3</v>
      </c>
      <c r="E8" s="115">
        <f>C8-D8</f>
        <v>0.20000000000000284</v>
      </c>
      <c r="G8" s="116" t="s">
        <v>28</v>
      </c>
      <c r="H8" s="117">
        <f>SUM(H4:H7)</f>
        <v>154</v>
      </c>
      <c r="I8" s="118">
        <f>SUM(I4:I7)</f>
        <v>153.89999999999998</v>
      </c>
      <c r="J8" s="130">
        <f t="shared" si="1"/>
        <v>0.10000000000002274</v>
      </c>
    </row>
    <row r="9" spans="1:10" ht="15.75" thickBot="1" x14ac:dyDescent="0.3">
      <c r="B9" s="116" t="s">
        <v>23</v>
      </c>
      <c r="C9" s="117">
        <f>SUM(C4:C8)</f>
        <v>154</v>
      </c>
      <c r="D9" s="118">
        <f>SUM(D4:D8)</f>
        <v>153.89999999999998</v>
      </c>
      <c r="E9" s="119">
        <f>C9-D9</f>
        <v>0.10000000000002274</v>
      </c>
      <c r="G9" s="131" t="s">
        <v>11</v>
      </c>
      <c r="H9" s="132">
        <f>8.1+10+1+3.2+3.9+17.4+12.5+47</f>
        <v>103.1</v>
      </c>
      <c r="I9" s="133">
        <f>6.2+11.6+2.3+24.3+51.6+49.3</f>
        <v>145.30000000000001</v>
      </c>
      <c r="J9" s="123">
        <f t="shared" si="1"/>
        <v>-42.200000000000017</v>
      </c>
    </row>
    <row r="10" spans="1:10" ht="15.75" thickBot="1" x14ac:dyDescent="0.3">
      <c r="G10" s="134" t="s">
        <v>10</v>
      </c>
      <c r="H10" s="135">
        <f>0.1+0.3+2.8+0.6+44.6+2.5</f>
        <v>50.9</v>
      </c>
      <c r="I10" s="136">
        <f>1.8+0.5+6.3</f>
        <v>8.6</v>
      </c>
      <c r="J10" s="129">
        <f t="shared" si="1"/>
        <v>42.3</v>
      </c>
    </row>
    <row r="11" spans="1:10" ht="15.75" thickBot="1" x14ac:dyDescent="0.3">
      <c r="G11" s="116" t="s">
        <v>28</v>
      </c>
      <c r="H11" s="137">
        <f>SUM(H9:H10)</f>
        <v>154</v>
      </c>
      <c r="I11" s="138">
        <f>SUM(I9:I10)</f>
        <v>153.9</v>
      </c>
      <c r="J11" s="130">
        <f t="shared" si="1"/>
        <v>9.9999999999994316E-2</v>
      </c>
    </row>
    <row r="13" spans="1:10" x14ac:dyDescent="0.25">
      <c r="B13" s="199"/>
      <c r="E13" s="114"/>
      <c r="J13" s="114"/>
    </row>
    <row r="14" spans="1:10" x14ac:dyDescent="0.25">
      <c r="E14" s="114"/>
      <c r="J14" s="114"/>
    </row>
    <row r="15" spans="1:10" x14ac:dyDescent="0.25">
      <c r="F15" s="187"/>
    </row>
    <row r="16" spans="1:10" x14ac:dyDescent="0.25">
      <c r="B16" s="181"/>
    </row>
  </sheetData>
  <mergeCells count="4">
    <mergeCell ref="G2:I2"/>
    <mergeCell ref="E2:E3"/>
    <mergeCell ref="J2:J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23" ht="15.75" thickBot="1" x14ac:dyDescent="0.3"/>
    <row r="2" spans="1:23" ht="19.5" thickBot="1" x14ac:dyDescent="0.35">
      <c r="B2" s="252" t="s">
        <v>161</v>
      </c>
      <c r="C2" s="253"/>
      <c r="D2" s="253"/>
      <c r="E2" s="253"/>
      <c r="F2" s="254"/>
      <c r="H2" s="1" t="s">
        <v>0</v>
      </c>
      <c r="R2" s="1"/>
      <c r="W2" s="1" t="s">
        <v>192</v>
      </c>
    </row>
    <row r="3" spans="1:23" ht="15.75" thickBot="1" x14ac:dyDescent="0.3"/>
    <row r="4" spans="1:23" x14ac:dyDescent="0.25">
      <c r="B4" s="25" t="s">
        <v>19</v>
      </c>
      <c r="C4" s="255">
        <v>1394</v>
      </c>
      <c r="D4" s="256"/>
      <c r="E4" s="220" t="s">
        <v>18</v>
      </c>
      <c r="F4" s="222">
        <v>8.1999999999999993</v>
      </c>
    </row>
    <row r="5" spans="1:23" ht="15.75" thickBot="1" x14ac:dyDescent="0.3">
      <c r="B5" s="24" t="s">
        <v>17</v>
      </c>
      <c r="C5" s="257" t="s">
        <v>121</v>
      </c>
      <c r="D5" s="258"/>
      <c r="E5" s="221" t="s">
        <v>16</v>
      </c>
      <c r="F5" s="228">
        <v>8</v>
      </c>
    </row>
    <row r="6" spans="1:23" ht="15.75" thickBot="1" x14ac:dyDescent="0.3">
      <c r="B6" s="23" t="s">
        <v>15</v>
      </c>
      <c r="C6" s="259" t="s">
        <v>14</v>
      </c>
      <c r="D6" s="260"/>
      <c r="E6" s="261" t="s">
        <v>13</v>
      </c>
      <c r="F6" s="262"/>
    </row>
    <row r="7" spans="1:23" x14ac:dyDescent="0.25">
      <c r="B7" s="12" t="s">
        <v>4</v>
      </c>
      <c r="C7" s="22">
        <v>8.1</v>
      </c>
      <c r="D7" s="21">
        <v>0.1</v>
      </c>
      <c r="E7" s="22">
        <v>6.2</v>
      </c>
      <c r="F7" s="20">
        <v>1.8</v>
      </c>
    </row>
    <row r="8" spans="1:23" ht="15" customHeight="1" thickBot="1" x14ac:dyDescent="0.3">
      <c r="B8" s="8" t="s">
        <v>12</v>
      </c>
      <c r="C8" s="7" t="s">
        <v>11</v>
      </c>
      <c r="D8" s="5" t="s">
        <v>10</v>
      </c>
      <c r="E8" s="7" t="s">
        <v>11</v>
      </c>
      <c r="F8" s="4" t="s">
        <v>10</v>
      </c>
    </row>
    <row r="9" spans="1:23" x14ac:dyDescent="0.25">
      <c r="B9" s="12" t="s">
        <v>4</v>
      </c>
      <c r="C9" s="263">
        <v>8.1999999999999993</v>
      </c>
      <c r="D9" s="264"/>
      <c r="E9" s="263">
        <v>8</v>
      </c>
      <c r="F9" s="267"/>
    </row>
    <row r="10" spans="1:23" ht="15.75" thickBot="1" x14ac:dyDescent="0.3">
      <c r="B10" s="8" t="s">
        <v>9</v>
      </c>
      <c r="C10" s="265" t="s">
        <v>122</v>
      </c>
      <c r="D10" s="266"/>
      <c r="E10" s="265" t="s">
        <v>122</v>
      </c>
      <c r="F10" s="270"/>
    </row>
    <row r="11" spans="1:23" x14ac:dyDescent="0.25">
      <c r="B11" s="12" t="s">
        <v>4</v>
      </c>
      <c r="C11" s="263">
        <v>8.1999999999999993</v>
      </c>
      <c r="D11" s="264"/>
      <c r="E11" s="263">
        <v>8</v>
      </c>
      <c r="F11" s="267"/>
    </row>
    <row r="12" spans="1:23" ht="15.75" thickBot="1" x14ac:dyDescent="0.3">
      <c r="B12" s="16" t="s">
        <v>8</v>
      </c>
      <c r="C12" s="265" t="s">
        <v>7</v>
      </c>
      <c r="D12" s="266"/>
      <c r="E12" s="265" t="s">
        <v>7</v>
      </c>
      <c r="F12" s="270"/>
    </row>
    <row r="13" spans="1:23" x14ac:dyDescent="0.25">
      <c r="B13" s="12" t="s">
        <v>4</v>
      </c>
      <c r="C13" s="22">
        <v>7.9</v>
      </c>
      <c r="D13" s="21">
        <v>0.3</v>
      </c>
      <c r="E13" s="263">
        <v>7.8</v>
      </c>
      <c r="F13" s="267"/>
    </row>
    <row r="14" spans="1:23" x14ac:dyDescent="0.25">
      <c r="B14" s="8" t="s">
        <v>6</v>
      </c>
      <c r="C14" s="7">
        <v>86</v>
      </c>
      <c r="D14" s="5">
        <v>127</v>
      </c>
      <c r="E14" s="245">
        <v>127</v>
      </c>
      <c r="F14" s="248"/>
    </row>
    <row r="15" spans="1:23" s="2" customFormat="1" x14ac:dyDescent="0.25">
      <c r="A15" s="158"/>
      <c r="B15" s="69" t="s">
        <v>21</v>
      </c>
      <c r="C15" s="62" t="s">
        <v>123</v>
      </c>
      <c r="D15" s="59" t="s">
        <v>124</v>
      </c>
      <c r="E15" s="245" t="s">
        <v>212</v>
      </c>
      <c r="F15" s="248"/>
      <c r="H15"/>
      <c r="I15"/>
      <c r="J15" s="78"/>
    </row>
    <row r="16" spans="1:23" ht="15.75" thickBot="1" x14ac:dyDescent="0.3">
      <c r="B16" s="16" t="s">
        <v>5</v>
      </c>
      <c r="C16" s="15">
        <v>22.1</v>
      </c>
      <c r="D16" s="14">
        <v>25.7</v>
      </c>
      <c r="E16" s="265">
        <v>25.7</v>
      </c>
      <c r="F16" s="270"/>
      <c r="H16" s="102"/>
      <c r="I16" s="102"/>
    </row>
    <row r="17" spans="1:13" x14ac:dyDescent="0.25">
      <c r="B17" s="12" t="s">
        <v>4</v>
      </c>
      <c r="C17" s="11">
        <v>7.8</v>
      </c>
      <c r="D17" s="10">
        <v>0.3</v>
      </c>
      <c r="E17" s="263">
        <v>7.9</v>
      </c>
      <c r="F17" s="267"/>
    </row>
    <row r="18" spans="1:13" s="2" customFormat="1" x14ac:dyDescent="0.25">
      <c r="A18" s="158"/>
      <c r="B18" s="76" t="s">
        <v>3</v>
      </c>
      <c r="C18" s="57">
        <v>6</v>
      </c>
      <c r="D18" s="64">
        <v>8</v>
      </c>
      <c r="E18" s="268">
        <v>8</v>
      </c>
      <c r="F18" s="269"/>
    </row>
    <row r="19" spans="1:13" x14ac:dyDescent="0.25">
      <c r="B19" s="6" t="s">
        <v>2</v>
      </c>
      <c r="C19" s="245" t="s">
        <v>125</v>
      </c>
      <c r="D19" s="246"/>
      <c r="E19" s="247" t="s">
        <v>213</v>
      </c>
      <c r="F19" s="248"/>
    </row>
    <row r="20" spans="1:13" s="2" customFormat="1" ht="15.75" thickBot="1" x14ac:dyDescent="0.3">
      <c r="A20" s="158"/>
      <c r="B20" s="3" t="s">
        <v>1</v>
      </c>
      <c r="C20" s="249" t="s">
        <v>126</v>
      </c>
      <c r="D20" s="250"/>
      <c r="E20" s="249" t="s">
        <v>214</v>
      </c>
      <c r="F20" s="251"/>
      <c r="K20"/>
      <c r="L20"/>
      <c r="M20"/>
    </row>
    <row r="21" spans="1:13" x14ac:dyDescent="0.25">
      <c r="B21" s="159" t="s">
        <v>118</v>
      </c>
      <c r="C21" s="160"/>
      <c r="D21" s="160"/>
      <c r="E21" s="160"/>
      <c r="F21" s="161"/>
    </row>
    <row r="22" spans="1:13" x14ac:dyDescent="0.25">
      <c r="B22" s="162" t="s">
        <v>144</v>
      </c>
      <c r="C22" s="163" t="s">
        <v>149</v>
      </c>
      <c r="D22" s="163"/>
      <c r="E22" s="163"/>
      <c r="F22" s="164"/>
    </row>
    <row r="23" spans="1:13" x14ac:dyDescent="0.25">
      <c r="B23" s="162" t="s">
        <v>145</v>
      </c>
      <c r="C23" s="163" t="s">
        <v>215</v>
      </c>
      <c r="D23" s="163"/>
      <c r="E23" s="163"/>
      <c r="F23" s="164"/>
    </row>
    <row r="24" spans="1:13" x14ac:dyDescent="0.25">
      <c r="B24" s="162" t="s">
        <v>146</v>
      </c>
      <c r="C24" s="163" t="s">
        <v>216</v>
      </c>
      <c r="D24" s="163"/>
      <c r="E24" s="163"/>
      <c r="F24" s="164"/>
    </row>
    <row r="25" spans="1:13" x14ac:dyDescent="0.25">
      <c r="B25" s="162"/>
      <c r="C25" s="163"/>
      <c r="D25" s="163"/>
      <c r="E25" s="163"/>
      <c r="F25" s="164"/>
    </row>
    <row r="26" spans="1:13" x14ac:dyDescent="0.25">
      <c r="B26" s="165" t="s">
        <v>147</v>
      </c>
      <c r="C26" s="163"/>
      <c r="D26" s="163"/>
      <c r="E26" s="163"/>
      <c r="F26" s="164"/>
    </row>
    <row r="27" spans="1:13" ht="15.75" thickBot="1" x14ac:dyDescent="0.3">
      <c r="B27" s="166" t="s">
        <v>148</v>
      </c>
      <c r="C27" s="167"/>
      <c r="D27" s="167"/>
      <c r="E27" s="167"/>
      <c r="F27" s="168"/>
    </row>
    <row r="30" spans="1:13" ht="15.75" thickBot="1" x14ac:dyDescent="0.3"/>
    <row r="31" spans="1:13" x14ac:dyDescent="0.25">
      <c r="B31" s="169" t="s">
        <v>119</v>
      </c>
      <c r="C31" s="170"/>
      <c r="D31" s="170"/>
      <c r="E31" s="170"/>
      <c r="F31" s="171"/>
    </row>
    <row r="32" spans="1:13" x14ac:dyDescent="0.25">
      <c r="B32" s="172"/>
      <c r="C32" s="173"/>
      <c r="D32" s="173"/>
      <c r="E32" s="173"/>
      <c r="F32" s="174"/>
    </row>
    <row r="33" spans="2:18" x14ac:dyDescent="0.25">
      <c r="B33" s="172"/>
      <c r="C33" s="173"/>
      <c r="D33" s="173"/>
      <c r="E33" s="173"/>
      <c r="F33" s="174"/>
      <c r="R33" s="1"/>
    </row>
    <row r="34" spans="2:18" ht="15.75" thickBot="1" x14ac:dyDescent="0.3">
      <c r="B34" s="175"/>
      <c r="C34" s="176"/>
      <c r="D34" s="176"/>
      <c r="E34" s="176"/>
      <c r="F34" s="177"/>
    </row>
    <row r="35" spans="2:18" x14ac:dyDescent="0.25">
      <c r="B35" s="178" t="s">
        <v>120</v>
      </c>
      <c r="C35" s="179"/>
      <c r="D35" s="179"/>
      <c r="E35" s="179"/>
      <c r="F35" s="180"/>
    </row>
    <row r="36" spans="2:18" x14ac:dyDescent="0.25">
      <c r="B36" s="172"/>
      <c r="C36" s="173"/>
      <c r="D36" s="173"/>
      <c r="E36" s="173"/>
      <c r="F36" s="174"/>
    </row>
    <row r="37" spans="2:18" x14ac:dyDescent="0.25">
      <c r="B37" s="172"/>
      <c r="C37" s="173"/>
      <c r="D37" s="173"/>
      <c r="E37" s="173"/>
      <c r="F37" s="174"/>
    </row>
    <row r="38" spans="2:18" ht="15.75" thickBot="1" x14ac:dyDescent="0.3">
      <c r="B38" s="175"/>
      <c r="C38" s="176"/>
      <c r="D38" s="176"/>
      <c r="E38" s="176"/>
      <c r="F38" s="177"/>
    </row>
  </sheetData>
  <mergeCells count="23">
    <mergeCell ref="E18:F18"/>
    <mergeCell ref="E15:F15"/>
    <mergeCell ref="E16:F16"/>
    <mergeCell ref="E9:F9"/>
    <mergeCell ref="E10:F10"/>
    <mergeCell ref="E11:F11"/>
    <mergeCell ref="E12:F12"/>
    <mergeCell ref="C19:D19"/>
    <mergeCell ref="E19:F19"/>
    <mergeCell ref="C20:D20"/>
    <mergeCell ref="E20:F20"/>
    <mergeCell ref="B2:F2"/>
    <mergeCell ref="C4:D4"/>
    <mergeCell ref="C5:D5"/>
    <mergeCell ref="C6:D6"/>
    <mergeCell ref="E6:F6"/>
    <mergeCell ref="C9:D9"/>
    <mergeCell ref="C10:D10"/>
    <mergeCell ref="C11:D11"/>
    <mergeCell ref="C12:D12"/>
    <mergeCell ref="E13:F13"/>
    <mergeCell ref="E14:F14"/>
    <mergeCell ref="E17:F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80" zoomScaleNormal="80" workbookViewId="0">
      <selection activeCell="B37" sqref="B37"/>
    </sheetView>
  </sheetViews>
  <sheetFormatPr defaultRowHeight="15" x14ac:dyDescent="0.25"/>
  <cols>
    <col min="1" max="1" width="9.140625" style="157"/>
    <col min="2" max="2" width="24.85546875" customWidth="1"/>
    <col min="3" max="4" width="15.7109375" customWidth="1"/>
    <col min="5" max="5" width="27.28515625" bestFit="1" customWidth="1"/>
    <col min="6" max="7" width="15.7109375" customWidth="1"/>
    <col min="8" max="11" width="16.7109375" customWidth="1"/>
    <col min="14" max="16" width="9.140625" customWidth="1"/>
  </cols>
  <sheetData>
    <row r="1" spans="1:30" ht="15.75" thickBot="1" x14ac:dyDescent="0.3"/>
    <row r="2" spans="1:30" ht="19.5" thickBot="1" x14ac:dyDescent="0.35">
      <c r="B2" s="252" t="s">
        <v>161</v>
      </c>
      <c r="C2" s="253"/>
      <c r="D2" s="253"/>
      <c r="E2" s="253"/>
      <c r="F2" s="253"/>
      <c r="G2" s="253"/>
      <c r="H2" s="253"/>
      <c r="I2" s="253"/>
      <c r="J2" s="253"/>
      <c r="K2" s="254"/>
      <c r="M2" s="1" t="s">
        <v>0</v>
      </c>
      <c r="U2" s="1"/>
      <c r="AD2" s="1" t="s">
        <v>233</v>
      </c>
    </row>
    <row r="3" spans="1:30" ht="15.75" thickBot="1" x14ac:dyDescent="0.3"/>
    <row r="4" spans="1:30" x14ac:dyDescent="0.25">
      <c r="B4" s="25" t="s">
        <v>19</v>
      </c>
      <c r="C4" s="255">
        <v>1447</v>
      </c>
      <c r="D4" s="256"/>
      <c r="E4" s="216">
        <v>1453</v>
      </c>
      <c r="F4" s="255">
        <v>1527</v>
      </c>
      <c r="G4" s="256"/>
      <c r="H4" s="281" t="s">
        <v>18</v>
      </c>
      <c r="I4" s="282"/>
      <c r="J4" s="277">
        <f>10+1+3.5</f>
        <v>14.5</v>
      </c>
      <c r="K4" s="278"/>
    </row>
    <row r="5" spans="1:30" ht="15.75" thickBot="1" x14ac:dyDescent="0.3">
      <c r="B5" s="24" t="s">
        <v>17</v>
      </c>
      <c r="C5" s="257" t="s">
        <v>121</v>
      </c>
      <c r="D5" s="258"/>
      <c r="E5" s="217" t="s">
        <v>121</v>
      </c>
      <c r="F5" s="257" t="s">
        <v>121</v>
      </c>
      <c r="G5" s="258"/>
      <c r="H5" s="283" t="s">
        <v>16</v>
      </c>
      <c r="I5" s="284"/>
      <c r="J5" s="279">
        <v>14.4</v>
      </c>
      <c r="K5" s="280"/>
    </row>
    <row r="6" spans="1:30" ht="15.75" thickBot="1" x14ac:dyDescent="0.3">
      <c r="B6" s="23" t="s">
        <v>15</v>
      </c>
      <c r="C6" s="259" t="s">
        <v>163</v>
      </c>
      <c r="D6" s="260"/>
      <c r="E6" s="194" t="s">
        <v>164</v>
      </c>
      <c r="F6" s="259" t="s">
        <v>168</v>
      </c>
      <c r="G6" s="260"/>
      <c r="H6" s="261" t="s">
        <v>217</v>
      </c>
      <c r="I6" s="271"/>
      <c r="J6" s="288" t="s">
        <v>228</v>
      </c>
      <c r="K6" s="262"/>
    </row>
    <row r="7" spans="1:30" x14ac:dyDescent="0.25">
      <c r="B7" s="12" t="s">
        <v>4</v>
      </c>
      <c r="C7" s="263">
        <v>10</v>
      </c>
      <c r="D7" s="264"/>
      <c r="E7" s="22">
        <v>1</v>
      </c>
      <c r="F7" s="22">
        <v>3.2</v>
      </c>
      <c r="G7" s="21">
        <v>0.3</v>
      </c>
      <c r="H7" s="22">
        <v>11.6</v>
      </c>
      <c r="I7" s="40">
        <v>0.5</v>
      </c>
      <c r="J7" s="263">
        <v>2.2999999999999998</v>
      </c>
      <c r="K7" s="267"/>
    </row>
    <row r="8" spans="1:30" ht="15" customHeight="1" thickBot="1" x14ac:dyDescent="0.3">
      <c r="B8" s="8" t="s">
        <v>12</v>
      </c>
      <c r="C8" s="265" t="s">
        <v>11</v>
      </c>
      <c r="D8" s="266"/>
      <c r="E8" s="7" t="s">
        <v>11</v>
      </c>
      <c r="F8" s="7" t="s">
        <v>11</v>
      </c>
      <c r="G8" s="5" t="s">
        <v>10</v>
      </c>
      <c r="H8" s="7" t="s">
        <v>11</v>
      </c>
      <c r="I8" s="229" t="s">
        <v>10</v>
      </c>
      <c r="J8" s="265" t="s">
        <v>11</v>
      </c>
      <c r="K8" s="270"/>
    </row>
    <row r="9" spans="1:30" x14ac:dyDescent="0.25">
      <c r="B9" s="12" t="s">
        <v>4</v>
      </c>
      <c r="C9" s="22">
        <v>9.5</v>
      </c>
      <c r="D9" s="21">
        <v>0.5</v>
      </c>
      <c r="E9" s="22">
        <v>1</v>
      </c>
      <c r="F9" s="263">
        <v>3.5</v>
      </c>
      <c r="G9" s="264"/>
      <c r="H9" s="263">
        <v>12.1</v>
      </c>
      <c r="I9" s="264"/>
      <c r="J9" s="272">
        <v>2.2999999999999998</v>
      </c>
      <c r="K9" s="267"/>
    </row>
    <row r="10" spans="1:30" ht="15.75" thickBot="1" x14ac:dyDescent="0.3">
      <c r="B10" s="8" t="s">
        <v>9</v>
      </c>
      <c r="C10" s="7" t="s">
        <v>127</v>
      </c>
      <c r="D10" s="5" t="s">
        <v>128</v>
      </c>
      <c r="E10" s="7" t="s">
        <v>127</v>
      </c>
      <c r="F10" s="265" t="s">
        <v>127</v>
      </c>
      <c r="G10" s="266"/>
      <c r="H10" s="265" t="s">
        <v>127</v>
      </c>
      <c r="I10" s="266"/>
      <c r="J10" s="273" t="s">
        <v>127</v>
      </c>
      <c r="K10" s="270"/>
    </row>
    <row r="11" spans="1:30" x14ac:dyDescent="0.25">
      <c r="B11" s="12" t="s">
        <v>4</v>
      </c>
      <c r="C11" s="22">
        <v>5</v>
      </c>
      <c r="D11" s="21">
        <v>5</v>
      </c>
      <c r="E11" s="22">
        <v>1</v>
      </c>
      <c r="F11" s="263">
        <v>3.5</v>
      </c>
      <c r="G11" s="264"/>
      <c r="H11" s="22">
        <v>0.2</v>
      </c>
      <c r="I11" s="40">
        <v>11.9</v>
      </c>
      <c r="J11" s="272">
        <v>2.2999999999999998</v>
      </c>
      <c r="K11" s="267"/>
    </row>
    <row r="12" spans="1:30" ht="15.75" thickBot="1" x14ac:dyDescent="0.3">
      <c r="B12" s="16" t="s">
        <v>8</v>
      </c>
      <c r="C12" s="7" t="s">
        <v>129</v>
      </c>
      <c r="D12" s="5" t="s">
        <v>7</v>
      </c>
      <c r="E12" s="7" t="s">
        <v>129</v>
      </c>
      <c r="F12" s="265" t="s">
        <v>7</v>
      </c>
      <c r="G12" s="266"/>
      <c r="H12" s="7" t="s">
        <v>129</v>
      </c>
      <c r="I12" s="229" t="s">
        <v>7</v>
      </c>
      <c r="J12" s="273" t="s">
        <v>7</v>
      </c>
      <c r="K12" s="270"/>
    </row>
    <row r="13" spans="1:30" x14ac:dyDescent="0.25">
      <c r="B13" s="12" t="s">
        <v>4</v>
      </c>
      <c r="C13" s="22">
        <v>7</v>
      </c>
      <c r="D13" s="21">
        <v>3</v>
      </c>
      <c r="E13" s="22">
        <v>1</v>
      </c>
      <c r="F13" s="22">
        <v>2.9</v>
      </c>
      <c r="G13" s="21">
        <v>0.6</v>
      </c>
      <c r="H13" s="22">
        <v>10.5</v>
      </c>
      <c r="I13" s="218">
        <v>1.6</v>
      </c>
      <c r="J13" s="272">
        <v>2.2000000000000002</v>
      </c>
      <c r="K13" s="267"/>
    </row>
    <row r="14" spans="1:30" x14ac:dyDescent="0.25">
      <c r="B14" s="8" t="s">
        <v>6</v>
      </c>
      <c r="C14" s="7">
        <v>107</v>
      </c>
      <c r="D14" s="5">
        <v>117</v>
      </c>
      <c r="E14" s="7">
        <v>117</v>
      </c>
      <c r="F14" s="7">
        <v>144</v>
      </c>
      <c r="G14" s="5">
        <v>147</v>
      </c>
      <c r="H14" s="7">
        <v>117</v>
      </c>
      <c r="I14" s="223">
        <v>107</v>
      </c>
      <c r="J14" s="285">
        <v>144</v>
      </c>
      <c r="K14" s="248"/>
    </row>
    <row r="15" spans="1:30" s="2" customFormat="1" x14ac:dyDescent="0.25">
      <c r="A15" s="158"/>
      <c r="B15" s="69" t="s">
        <v>21</v>
      </c>
      <c r="C15" s="62" t="s">
        <v>130</v>
      </c>
      <c r="D15" s="59" t="s">
        <v>131</v>
      </c>
      <c r="E15" s="62" t="s">
        <v>131</v>
      </c>
      <c r="F15" s="62" t="s">
        <v>132</v>
      </c>
      <c r="G15" s="59" t="s">
        <v>133</v>
      </c>
      <c r="H15" s="62" t="s">
        <v>199</v>
      </c>
      <c r="I15" s="223" t="s">
        <v>218</v>
      </c>
      <c r="J15" s="285" t="s">
        <v>132</v>
      </c>
      <c r="K15" s="248"/>
    </row>
    <row r="16" spans="1:30" ht="15.75" thickBot="1" x14ac:dyDescent="0.3">
      <c r="B16" s="16" t="s">
        <v>5</v>
      </c>
      <c r="C16" s="15">
        <v>24.6</v>
      </c>
      <c r="D16" s="14">
        <v>23.5</v>
      </c>
      <c r="E16" s="15">
        <v>23.5</v>
      </c>
      <c r="F16" s="188">
        <v>33</v>
      </c>
      <c r="G16" s="14">
        <v>26.6</v>
      </c>
      <c r="H16" s="188">
        <v>23.5</v>
      </c>
      <c r="I16" s="219">
        <v>24.6</v>
      </c>
      <c r="J16" s="286">
        <v>33</v>
      </c>
      <c r="K16" s="287"/>
    </row>
    <row r="17" spans="1:11" x14ac:dyDescent="0.25">
      <c r="B17" s="12" t="s">
        <v>4</v>
      </c>
      <c r="C17" s="11">
        <v>3.5</v>
      </c>
      <c r="D17" s="10">
        <v>3</v>
      </c>
      <c r="E17" s="11">
        <v>1</v>
      </c>
      <c r="F17" s="11">
        <v>2.6</v>
      </c>
      <c r="G17" s="10">
        <v>0.5</v>
      </c>
      <c r="H17" s="22">
        <v>7.8</v>
      </c>
      <c r="I17" s="230">
        <v>4</v>
      </c>
      <c r="J17" s="52">
        <v>1.9</v>
      </c>
      <c r="K17" s="147">
        <v>0.2</v>
      </c>
    </row>
    <row r="18" spans="1:11" s="2" customFormat="1" x14ac:dyDescent="0.25">
      <c r="A18" s="158"/>
      <c r="B18" s="76" t="s">
        <v>3</v>
      </c>
      <c r="C18" s="57">
        <v>6</v>
      </c>
      <c r="D18" s="64">
        <v>11</v>
      </c>
      <c r="E18" s="57">
        <v>11</v>
      </c>
      <c r="F18" s="57">
        <v>13</v>
      </c>
      <c r="G18" s="64">
        <v>15</v>
      </c>
      <c r="H18" s="57">
        <v>6</v>
      </c>
      <c r="I18" s="60">
        <v>9</v>
      </c>
      <c r="J18" s="231">
        <v>16</v>
      </c>
      <c r="K18" s="61">
        <v>13</v>
      </c>
    </row>
    <row r="19" spans="1:11" x14ac:dyDescent="0.25">
      <c r="B19" s="6" t="s">
        <v>2</v>
      </c>
      <c r="C19" s="245" t="s">
        <v>22</v>
      </c>
      <c r="D19" s="246"/>
      <c r="E19" s="192" t="s">
        <v>22</v>
      </c>
      <c r="F19" s="245" t="s">
        <v>22</v>
      </c>
      <c r="G19" s="246"/>
      <c r="H19" s="247" t="s">
        <v>219</v>
      </c>
      <c r="I19" s="275"/>
      <c r="J19" s="276" t="s">
        <v>22</v>
      </c>
      <c r="K19" s="269"/>
    </row>
    <row r="20" spans="1:11" s="2" customFormat="1" ht="15.75" thickBot="1" x14ac:dyDescent="0.3">
      <c r="A20" s="158"/>
      <c r="B20" s="3" t="s">
        <v>1</v>
      </c>
      <c r="C20" s="249" t="s">
        <v>22</v>
      </c>
      <c r="D20" s="250"/>
      <c r="E20" s="193" t="s">
        <v>22</v>
      </c>
      <c r="F20" s="249" t="s">
        <v>22</v>
      </c>
      <c r="G20" s="250"/>
      <c r="H20" s="249" t="s">
        <v>22</v>
      </c>
      <c r="I20" s="274"/>
      <c r="J20" s="249" t="s">
        <v>22</v>
      </c>
      <c r="K20" s="251"/>
    </row>
    <row r="21" spans="1:11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0"/>
      <c r="K21" s="161"/>
    </row>
    <row r="22" spans="1:11" x14ac:dyDescent="0.25">
      <c r="B22" s="162" t="s">
        <v>165</v>
      </c>
      <c r="C22" s="163" t="s">
        <v>223</v>
      </c>
      <c r="D22" s="163"/>
      <c r="E22" s="163"/>
      <c r="F22" s="163"/>
      <c r="G22" s="163"/>
      <c r="H22" s="163"/>
      <c r="I22" s="163"/>
      <c r="J22" s="163"/>
      <c r="K22" s="164"/>
    </row>
    <row r="23" spans="1:11" x14ac:dyDescent="0.25">
      <c r="B23" s="162" t="s">
        <v>166</v>
      </c>
      <c r="C23" s="163" t="s">
        <v>224</v>
      </c>
      <c r="D23" s="163"/>
      <c r="E23" s="163"/>
      <c r="F23" s="163"/>
      <c r="G23" s="163"/>
      <c r="H23" s="163"/>
      <c r="I23" s="163"/>
      <c r="J23" s="163"/>
      <c r="K23" s="164"/>
    </row>
    <row r="24" spans="1:11" x14ac:dyDescent="0.25">
      <c r="B24" s="162" t="s">
        <v>167</v>
      </c>
      <c r="C24" s="163" t="s">
        <v>157</v>
      </c>
      <c r="D24" s="163"/>
      <c r="E24" s="163"/>
      <c r="F24" s="163"/>
      <c r="G24" s="163"/>
      <c r="H24" s="163"/>
      <c r="I24" s="163"/>
      <c r="J24" s="163"/>
      <c r="K24" s="164"/>
    </row>
    <row r="25" spans="1:11" x14ac:dyDescent="0.25">
      <c r="B25" s="162" t="s">
        <v>220</v>
      </c>
      <c r="C25" s="163" t="s">
        <v>222</v>
      </c>
      <c r="D25" s="163"/>
      <c r="E25" s="163"/>
      <c r="F25" s="163"/>
      <c r="G25" s="163"/>
      <c r="H25" s="163"/>
      <c r="I25" s="163"/>
      <c r="J25" s="163"/>
      <c r="K25" s="164"/>
    </row>
    <row r="26" spans="1:11" x14ac:dyDescent="0.25">
      <c r="B26" s="162" t="s">
        <v>221</v>
      </c>
      <c r="C26" s="163" t="s">
        <v>230</v>
      </c>
      <c r="D26" s="163"/>
      <c r="E26" s="163"/>
      <c r="F26" s="163"/>
      <c r="G26" s="163"/>
      <c r="H26" s="163"/>
      <c r="I26" s="163"/>
      <c r="J26" s="163"/>
      <c r="K26" s="164"/>
    </row>
    <row r="27" spans="1:11" x14ac:dyDescent="0.25">
      <c r="B27" s="162" t="s">
        <v>226</v>
      </c>
      <c r="C27" s="163" t="s">
        <v>225</v>
      </c>
      <c r="D27" s="163"/>
      <c r="E27" s="163"/>
      <c r="F27" s="163"/>
      <c r="G27" s="163"/>
      <c r="H27" s="163"/>
      <c r="I27" s="163"/>
      <c r="J27" s="163"/>
      <c r="K27" s="164"/>
    </row>
    <row r="28" spans="1:11" x14ac:dyDescent="0.25">
      <c r="B28" s="162"/>
      <c r="C28" s="163" t="s">
        <v>232</v>
      </c>
      <c r="D28" s="163"/>
      <c r="E28" s="163"/>
      <c r="F28" s="163"/>
      <c r="G28" s="163"/>
      <c r="H28" s="163"/>
      <c r="I28" s="163"/>
      <c r="J28" s="163"/>
      <c r="K28" s="164"/>
    </row>
    <row r="29" spans="1:11" x14ac:dyDescent="0.25">
      <c r="B29" s="162" t="s">
        <v>227</v>
      </c>
      <c r="C29" s="163" t="s">
        <v>231</v>
      </c>
      <c r="D29" s="163"/>
      <c r="E29" s="163"/>
      <c r="F29" s="163"/>
      <c r="G29" s="163"/>
      <c r="H29" s="163"/>
      <c r="I29" s="163"/>
      <c r="J29" s="163"/>
      <c r="K29" s="164"/>
    </row>
    <row r="30" spans="1:11" x14ac:dyDescent="0.25">
      <c r="B30" s="165" t="s">
        <v>147</v>
      </c>
      <c r="C30" s="163" t="s">
        <v>229</v>
      </c>
      <c r="D30" s="163"/>
      <c r="E30" s="163"/>
      <c r="F30" s="163"/>
      <c r="G30" s="163"/>
      <c r="H30" s="163"/>
      <c r="I30" s="163"/>
      <c r="J30" s="163"/>
      <c r="K30" s="164"/>
    </row>
    <row r="31" spans="1:11" x14ac:dyDescent="0.25">
      <c r="B31" s="162" t="s">
        <v>148</v>
      </c>
      <c r="C31" s="163" t="s">
        <v>193</v>
      </c>
      <c r="D31" s="163"/>
      <c r="E31" s="163"/>
      <c r="F31" s="163"/>
      <c r="G31" s="163"/>
      <c r="H31" s="163"/>
      <c r="I31" s="163"/>
      <c r="J31" s="163"/>
      <c r="K31" s="164"/>
    </row>
    <row r="32" spans="1:11" ht="15.75" thickBot="1" x14ac:dyDescent="0.3">
      <c r="B32" s="166"/>
      <c r="C32" s="167"/>
      <c r="D32" s="167"/>
      <c r="E32" s="167"/>
      <c r="F32" s="167"/>
      <c r="G32" s="167"/>
      <c r="H32" s="167"/>
      <c r="I32" s="167"/>
      <c r="J32" s="167"/>
      <c r="K32" s="168"/>
    </row>
    <row r="33" spans="2:30" x14ac:dyDescent="0.25">
      <c r="AD33" s="1" t="s">
        <v>234</v>
      </c>
    </row>
    <row r="35" spans="2:30" ht="15.75" thickBot="1" x14ac:dyDescent="0.3"/>
    <row r="36" spans="2:30" x14ac:dyDescent="0.25">
      <c r="B36" s="169" t="s">
        <v>119</v>
      </c>
      <c r="C36" s="170"/>
      <c r="D36" s="170"/>
      <c r="E36" s="170"/>
      <c r="F36" s="170"/>
      <c r="G36" s="170"/>
      <c r="H36" s="170"/>
      <c r="I36" s="170"/>
      <c r="J36" s="170"/>
      <c r="K36" s="171"/>
    </row>
    <row r="37" spans="2:30" x14ac:dyDescent="0.25">
      <c r="B37" s="172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2:30" x14ac:dyDescent="0.25">
      <c r="B38" s="172"/>
      <c r="C38" s="173"/>
      <c r="D38" s="173"/>
      <c r="E38" s="173"/>
      <c r="F38" s="173"/>
      <c r="G38" s="173"/>
      <c r="H38" s="173"/>
      <c r="I38" s="173"/>
      <c r="J38" s="173"/>
      <c r="K38" s="174"/>
    </row>
    <row r="39" spans="2:30" ht="15.75" thickBot="1" x14ac:dyDescent="0.3">
      <c r="B39" s="175"/>
      <c r="C39" s="176"/>
      <c r="D39" s="176"/>
      <c r="E39" s="176"/>
      <c r="F39" s="176"/>
      <c r="G39" s="176"/>
      <c r="H39" s="176"/>
      <c r="I39" s="176"/>
      <c r="J39" s="176"/>
      <c r="K39" s="177"/>
    </row>
    <row r="40" spans="2:30" x14ac:dyDescent="0.25">
      <c r="B40" s="178" t="s">
        <v>120</v>
      </c>
      <c r="C40" s="179"/>
      <c r="D40" s="179"/>
      <c r="E40" s="179"/>
      <c r="F40" s="179"/>
      <c r="G40" s="179"/>
      <c r="H40" s="179"/>
      <c r="I40" s="179"/>
      <c r="J40" s="179"/>
      <c r="K40" s="180"/>
    </row>
    <row r="41" spans="2:30" x14ac:dyDescent="0.25">
      <c r="B41" s="172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2:30" x14ac:dyDescent="0.25">
      <c r="B42" s="172"/>
      <c r="C42" s="173"/>
      <c r="D42" s="173"/>
      <c r="E42" s="173"/>
      <c r="F42" s="173"/>
      <c r="G42" s="173"/>
      <c r="H42" s="173"/>
      <c r="I42" s="173"/>
      <c r="J42" s="173"/>
      <c r="K42" s="174"/>
    </row>
    <row r="43" spans="2:30" ht="15.75" thickBot="1" x14ac:dyDescent="0.3">
      <c r="B43" s="175"/>
      <c r="C43" s="176"/>
      <c r="D43" s="176"/>
      <c r="E43" s="176"/>
      <c r="F43" s="176"/>
      <c r="G43" s="176"/>
      <c r="H43" s="176"/>
      <c r="I43" s="176"/>
      <c r="J43" s="176"/>
      <c r="K43" s="177"/>
    </row>
    <row r="45" spans="2:30" x14ac:dyDescent="0.25">
      <c r="U45" s="1"/>
    </row>
  </sheetData>
  <mergeCells count="39">
    <mergeCell ref="J6:K6"/>
    <mergeCell ref="J9:K9"/>
    <mergeCell ref="J10:K10"/>
    <mergeCell ref="J7:K7"/>
    <mergeCell ref="J8:K8"/>
    <mergeCell ref="J13:K13"/>
    <mergeCell ref="J14:K14"/>
    <mergeCell ref="J15:K15"/>
    <mergeCell ref="B2:K2"/>
    <mergeCell ref="J4:K4"/>
    <mergeCell ref="J5:K5"/>
    <mergeCell ref="H4:I4"/>
    <mergeCell ref="H5:I5"/>
    <mergeCell ref="J11:K11"/>
    <mergeCell ref="J12:K12"/>
    <mergeCell ref="C20:D20"/>
    <mergeCell ref="H20:I20"/>
    <mergeCell ref="F9:G9"/>
    <mergeCell ref="F10:G10"/>
    <mergeCell ref="F11:G11"/>
    <mergeCell ref="F12:G12"/>
    <mergeCell ref="F19:G19"/>
    <mergeCell ref="F20:G20"/>
    <mergeCell ref="C19:D19"/>
    <mergeCell ref="H19:I19"/>
    <mergeCell ref="J19:K19"/>
    <mergeCell ref="J20:K20"/>
    <mergeCell ref="J16:K16"/>
    <mergeCell ref="C7:D7"/>
    <mergeCell ref="C8:D8"/>
    <mergeCell ref="H9:I9"/>
    <mergeCell ref="H10:I10"/>
    <mergeCell ref="C4:D4"/>
    <mergeCell ref="C5:D5"/>
    <mergeCell ref="C6:D6"/>
    <mergeCell ref="H6:I6"/>
    <mergeCell ref="F4:G4"/>
    <mergeCell ref="F5:G5"/>
    <mergeCell ref="F6:G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3" width="30.7109375" customWidth="1"/>
    <col min="4" max="5" width="15.7109375" customWidth="1"/>
    <col min="6" max="7" width="30.7109375" customWidth="1"/>
    <col min="8" max="8" width="11.28515625" bestFit="1" customWidth="1"/>
    <col min="9" max="9" width="11" bestFit="1" customWidth="1"/>
    <col min="13" max="15" width="9.140625" customWidth="1"/>
  </cols>
  <sheetData>
    <row r="1" spans="1:27" ht="15.75" thickBot="1" x14ac:dyDescent="0.3"/>
    <row r="2" spans="1:27" ht="19.5" thickBot="1" x14ac:dyDescent="0.35">
      <c r="B2" s="252" t="s">
        <v>161</v>
      </c>
      <c r="C2" s="253"/>
      <c r="D2" s="253"/>
      <c r="E2" s="253"/>
      <c r="F2" s="253"/>
      <c r="G2" s="254"/>
      <c r="I2" s="1" t="s">
        <v>0</v>
      </c>
      <c r="AA2" s="1" t="s">
        <v>169</v>
      </c>
    </row>
    <row r="3" spans="1:27" ht="15.75" thickBot="1" x14ac:dyDescent="0.3"/>
    <row r="4" spans="1:27" x14ac:dyDescent="0.25">
      <c r="B4" s="25" t="s">
        <v>19</v>
      </c>
      <c r="C4" s="184">
        <v>1551</v>
      </c>
      <c r="D4" s="255">
        <v>1559</v>
      </c>
      <c r="E4" s="256"/>
      <c r="F4" s="196" t="s">
        <v>18</v>
      </c>
      <c r="G4" s="152">
        <f>3.9+20.2</f>
        <v>24.099999999999998</v>
      </c>
    </row>
    <row r="5" spans="1:27" ht="15.75" thickBot="1" x14ac:dyDescent="0.3">
      <c r="B5" s="24" t="s">
        <v>17</v>
      </c>
      <c r="C5" s="185" t="s">
        <v>121</v>
      </c>
      <c r="D5" s="257" t="s">
        <v>121</v>
      </c>
      <c r="E5" s="258"/>
      <c r="F5" s="197" t="s">
        <v>16</v>
      </c>
      <c r="G5" s="153">
        <v>24.3</v>
      </c>
    </row>
    <row r="6" spans="1:27" ht="15.75" thickBot="1" x14ac:dyDescent="0.3">
      <c r="B6" s="23" t="s">
        <v>15</v>
      </c>
      <c r="C6" s="186" t="s">
        <v>170</v>
      </c>
      <c r="D6" s="259" t="s">
        <v>171</v>
      </c>
      <c r="E6" s="260"/>
      <c r="F6" s="261" t="s">
        <v>13</v>
      </c>
      <c r="G6" s="262"/>
    </row>
    <row r="7" spans="1:27" x14ac:dyDescent="0.25">
      <c r="B7" s="12" t="s">
        <v>4</v>
      </c>
      <c r="C7" s="22">
        <v>3.9</v>
      </c>
      <c r="D7" s="22">
        <v>17.399999999999999</v>
      </c>
      <c r="E7" s="21">
        <v>2.8</v>
      </c>
      <c r="F7" s="263">
        <v>24.3</v>
      </c>
      <c r="G7" s="267"/>
    </row>
    <row r="8" spans="1:27" ht="15" customHeight="1" thickBot="1" x14ac:dyDescent="0.3">
      <c r="B8" s="8" t="s">
        <v>12</v>
      </c>
      <c r="C8" s="7" t="s">
        <v>11</v>
      </c>
      <c r="D8" s="7" t="s">
        <v>11</v>
      </c>
      <c r="E8" s="5" t="s">
        <v>10</v>
      </c>
      <c r="F8" s="265" t="s">
        <v>11</v>
      </c>
      <c r="G8" s="270"/>
    </row>
    <row r="9" spans="1:27" x14ac:dyDescent="0.25">
      <c r="B9" s="12" t="s">
        <v>4</v>
      </c>
      <c r="C9" s="22">
        <v>3.9</v>
      </c>
      <c r="D9" s="263">
        <v>20.2</v>
      </c>
      <c r="E9" s="264"/>
      <c r="F9" s="263">
        <v>24.3</v>
      </c>
      <c r="G9" s="267"/>
    </row>
    <row r="10" spans="1:27" ht="15.75" thickBot="1" x14ac:dyDescent="0.3">
      <c r="B10" s="8" t="s">
        <v>9</v>
      </c>
      <c r="C10" s="7" t="s">
        <v>134</v>
      </c>
      <c r="D10" s="265" t="s">
        <v>134</v>
      </c>
      <c r="E10" s="266"/>
      <c r="F10" s="265" t="s">
        <v>134</v>
      </c>
      <c r="G10" s="270"/>
    </row>
    <row r="11" spans="1:27" x14ac:dyDescent="0.25">
      <c r="B11" s="12" t="s">
        <v>4</v>
      </c>
      <c r="C11" s="22">
        <v>3.9</v>
      </c>
      <c r="D11" s="263">
        <v>20.2</v>
      </c>
      <c r="E11" s="264"/>
      <c r="F11" s="263">
        <v>24.3</v>
      </c>
      <c r="G11" s="267"/>
    </row>
    <row r="12" spans="1:27" ht="15.75" thickBot="1" x14ac:dyDescent="0.3">
      <c r="B12" s="16" t="s">
        <v>8</v>
      </c>
      <c r="C12" s="7" t="s">
        <v>7</v>
      </c>
      <c r="D12" s="265" t="s">
        <v>7</v>
      </c>
      <c r="E12" s="266"/>
      <c r="F12" s="265" t="s">
        <v>7</v>
      </c>
      <c r="G12" s="270"/>
    </row>
    <row r="13" spans="1:27" x14ac:dyDescent="0.25">
      <c r="B13" s="12" t="s">
        <v>4</v>
      </c>
      <c r="C13" s="22">
        <v>3.9</v>
      </c>
      <c r="D13" s="22">
        <v>19.399999999999999</v>
      </c>
      <c r="E13" s="21">
        <v>0.8</v>
      </c>
      <c r="F13" s="263">
        <v>24.3</v>
      </c>
      <c r="G13" s="267"/>
    </row>
    <row r="14" spans="1:27" x14ac:dyDescent="0.25">
      <c r="B14" s="8" t="s">
        <v>6</v>
      </c>
      <c r="C14" s="7">
        <v>97</v>
      </c>
      <c r="D14" s="7">
        <v>97</v>
      </c>
      <c r="E14" s="5">
        <v>6</v>
      </c>
      <c r="F14" s="247">
        <v>167</v>
      </c>
      <c r="G14" s="248"/>
    </row>
    <row r="15" spans="1:27" s="2" customFormat="1" x14ac:dyDescent="0.25">
      <c r="A15" s="158"/>
      <c r="B15" s="69" t="s">
        <v>21</v>
      </c>
      <c r="C15" s="62" t="s">
        <v>71</v>
      </c>
      <c r="D15" s="62" t="s">
        <v>135</v>
      </c>
      <c r="E15" s="59" t="s">
        <v>136</v>
      </c>
      <c r="F15" s="247" t="s">
        <v>138</v>
      </c>
      <c r="G15" s="248"/>
      <c r="H15"/>
      <c r="I15" s="78"/>
    </row>
    <row r="16" spans="1:27" ht="15.75" thickBot="1" x14ac:dyDescent="0.3">
      <c r="B16" s="16" t="s">
        <v>5</v>
      </c>
      <c r="C16" s="15">
        <v>22.3</v>
      </c>
      <c r="D16" s="15">
        <v>22.3</v>
      </c>
      <c r="E16" s="14">
        <v>1.1000000000000001</v>
      </c>
      <c r="F16" s="265">
        <v>30.5</v>
      </c>
      <c r="G16" s="270"/>
      <c r="H16" s="102"/>
    </row>
    <row r="17" spans="1:23" x14ac:dyDescent="0.25">
      <c r="B17" s="12" t="s">
        <v>4</v>
      </c>
      <c r="C17" s="11">
        <v>3.9</v>
      </c>
      <c r="D17" s="11">
        <v>19.399999999999999</v>
      </c>
      <c r="E17" s="10">
        <v>0.8</v>
      </c>
      <c r="F17" s="11">
        <v>15.6</v>
      </c>
      <c r="G17" s="68">
        <v>8.6999999999999993</v>
      </c>
    </row>
    <row r="18" spans="1:23" s="2" customFormat="1" x14ac:dyDescent="0.25">
      <c r="A18" s="158"/>
      <c r="B18" s="76" t="s">
        <v>3</v>
      </c>
      <c r="C18" s="57">
        <v>6</v>
      </c>
      <c r="D18" s="57">
        <v>6</v>
      </c>
      <c r="E18" s="64">
        <v>3</v>
      </c>
      <c r="F18" s="57">
        <v>18</v>
      </c>
      <c r="G18" s="198">
        <v>15</v>
      </c>
    </row>
    <row r="19" spans="1:23" x14ac:dyDescent="0.25">
      <c r="B19" s="6" t="s">
        <v>2</v>
      </c>
      <c r="C19" s="182" t="s">
        <v>22</v>
      </c>
      <c r="D19" s="245" t="s">
        <v>137</v>
      </c>
      <c r="E19" s="246"/>
      <c r="F19" s="247" t="s">
        <v>174</v>
      </c>
      <c r="G19" s="248"/>
    </row>
    <row r="20" spans="1:23" s="2" customFormat="1" ht="15.75" thickBot="1" x14ac:dyDescent="0.3">
      <c r="A20" s="158"/>
      <c r="B20" s="3" t="s">
        <v>1</v>
      </c>
      <c r="C20" s="183" t="s">
        <v>22</v>
      </c>
      <c r="D20" s="249" t="s">
        <v>22</v>
      </c>
      <c r="E20" s="250"/>
      <c r="F20" s="249" t="s">
        <v>173</v>
      </c>
      <c r="G20" s="251"/>
      <c r="U20"/>
      <c r="V20"/>
      <c r="W20"/>
    </row>
    <row r="21" spans="1:23" x14ac:dyDescent="0.25">
      <c r="B21" s="159" t="s">
        <v>118</v>
      </c>
      <c r="C21" s="160"/>
      <c r="D21" s="160"/>
      <c r="E21" s="160"/>
      <c r="F21" s="160"/>
      <c r="G21" s="161"/>
    </row>
    <row r="22" spans="1:23" x14ac:dyDescent="0.25">
      <c r="B22" s="162" t="s">
        <v>172</v>
      </c>
      <c r="C22" s="163" t="s">
        <v>158</v>
      </c>
      <c r="D22" s="163"/>
      <c r="E22" s="163"/>
      <c r="F22" s="163"/>
      <c r="G22" s="164"/>
    </row>
    <row r="23" spans="1:23" x14ac:dyDescent="0.25">
      <c r="B23" s="162" t="s">
        <v>145</v>
      </c>
      <c r="C23" s="163" t="s">
        <v>175</v>
      </c>
      <c r="D23" s="163"/>
      <c r="E23" s="163"/>
      <c r="F23" s="163"/>
      <c r="G23" s="164"/>
    </row>
    <row r="24" spans="1:23" x14ac:dyDescent="0.25">
      <c r="B24" s="162" t="s">
        <v>146</v>
      </c>
      <c r="C24" s="163" t="s">
        <v>176</v>
      </c>
      <c r="D24" s="163"/>
      <c r="E24" s="163"/>
      <c r="F24" s="163"/>
      <c r="G24" s="164"/>
    </row>
    <row r="25" spans="1:23" x14ac:dyDescent="0.25">
      <c r="B25" s="162"/>
      <c r="C25" s="163" t="s">
        <v>177</v>
      </c>
      <c r="D25" s="163"/>
      <c r="E25" s="163"/>
      <c r="F25" s="163"/>
      <c r="G25" s="164"/>
    </row>
    <row r="26" spans="1:23" x14ac:dyDescent="0.25">
      <c r="B26" s="165" t="s">
        <v>147</v>
      </c>
      <c r="C26" s="163" t="s">
        <v>179</v>
      </c>
      <c r="D26" s="163"/>
      <c r="E26" s="163"/>
      <c r="F26" s="163"/>
      <c r="G26" s="164"/>
    </row>
    <row r="27" spans="1:23" x14ac:dyDescent="0.25">
      <c r="B27" s="165" t="s">
        <v>148</v>
      </c>
      <c r="C27" s="163" t="s">
        <v>194</v>
      </c>
      <c r="D27" s="163"/>
      <c r="E27" s="163"/>
      <c r="F27" s="163"/>
      <c r="G27" s="164"/>
    </row>
    <row r="28" spans="1:23" ht="15.75" thickBot="1" x14ac:dyDescent="0.3">
      <c r="B28" s="166"/>
      <c r="C28" s="167"/>
      <c r="D28" s="167"/>
      <c r="E28" s="167"/>
      <c r="F28" s="167"/>
      <c r="G28" s="168"/>
    </row>
    <row r="31" spans="1:23" ht="15.75" thickBot="1" x14ac:dyDescent="0.3"/>
    <row r="32" spans="1:23" x14ac:dyDescent="0.25">
      <c r="B32" s="169" t="s">
        <v>119</v>
      </c>
      <c r="C32" s="170"/>
      <c r="D32" s="170"/>
      <c r="E32" s="170"/>
      <c r="F32" s="170"/>
      <c r="G32" s="171"/>
    </row>
    <row r="33" spans="2:27" x14ac:dyDescent="0.25">
      <c r="B33" s="172"/>
      <c r="C33" s="173"/>
      <c r="D33" s="173"/>
      <c r="E33" s="173"/>
      <c r="F33" s="173"/>
      <c r="G33" s="174"/>
    </row>
    <row r="34" spans="2:27" x14ac:dyDescent="0.25">
      <c r="B34" s="172"/>
      <c r="C34" s="173"/>
      <c r="D34" s="173"/>
      <c r="E34" s="173"/>
      <c r="F34" s="173"/>
      <c r="G34" s="174"/>
    </row>
    <row r="35" spans="2:27" ht="15.75" thickBot="1" x14ac:dyDescent="0.3">
      <c r="B35" s="175"/>
      <c r="C35" s="176"/>
      <c r="D35" s="176"/>
      <c r="E35" s="176"/>
      <c r="F35" s="176"/>
      <c r="G35" s="177"/>
    </row>
    <row r="36" spans="2:27" x14ac:dyDescent="0.25">
      <c r="B36" s="178" t="s">
        <v>120</v>
      </c>
      <c r="C36" s="179"/>
      <c r="D36" s="179"/>
      <c r="E36" s="179"/>
      <c r="F36" s="179"/>
      <c r="G36" s="180"/>
    </row>
    <row r="37" spans="2:27" x14ac:dyDescent="0.25">
      <c r="B37" s="172"/>
      <c r="C37" s="173"/>
      <c r="D37" s="173"/>
      <c r="E37" s="173"/>
      <c r="F37" s="173"/>
      <c r="G37" s="174"/>
    </row>
    <row r="38" spans="2:27" x14ac:dyDescent="0.25">
      <c r="B38" s="172"/>
      <c r="C38" s="173"/>
      <c r="D38" s="173"/>
      <c r="E38" s="173"/>
      <c r="F38" s="173"/>
      <c r="G38" s="174"/>
      <c r="AA38" s="1" t="s">
        <v>160</v>
      </c>
    </row>
    <row r="39" spans="2:27" ht="15.75" thickBot="1" x14ac:dyDescent="0.3">
      <c r="B39" s="175"/>
      <c r="C39" s="176"/>
      <c r="D39" s="176"/>
      <c r="E39" s="176"/>
      <c r="F39" s="176"/>
      <c r="G39" s="177"/>
    </row>
  </sheetData>
  <mergeCells count="23">
    <mergeCell ref="F15:G15"/>
    <mergeCell ref="D4:E4"/>
    <mergeCell ref="B2:G2"/>
    <mergeCell ref="F7:G7"/>
    <mergeCell ref="F8:G8"/>
    <mergeCell ref="F9:G9"/>
    <mergeCell ref="F10:G10"/>
    <mergeCell ref="F20:G20"/>
    <mergeCell ref="F6:G6"/>
    <mergeCell ref="D5:E5"/>
    <mergeCell ref="D6:E6"/>
    <mergeCell ref="D9:E9"/>
    <mergeCell ref="D10:E10"/>
    <mergeCell ref="F19:G19"/>
    <mergeCell ref="D11:E11"/>
    <mergeCell ref="D12:E12"/>
    <mergeCell ref="D19:E19"/>
    <mergeCell ref="D20:E20"/>
    <mergeCell ref="F11:G11"/>
    <mergeCell ref="F12:G12"/>
    <mergeCell ref="F13:G13"/>
    <mergeCell ref="F16:G16"/>
    <mergeCell ref="F14:G14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80" zoomScaleNormal="80" workbookViewId="0">
      <selection activeCell="C29" sqref="C29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7" width="15.7109375" customWidth="1"/>
    <col min="8" max="10" width="12.7109375" customWidth="1"/>
    <col min="11" max="11" width="14.28515625" customWidth="1"/>
    <col min="13" max="14" width="11.28515625" bestFit="1" customWidth="1"/>
    <col min="15" max="15" width="11" bestFit="1" customWidth="1"/>
    <col min="19" max="21" width="9.140625" customWidth="1"/>
  </cols>
  <sheetData>
    <row r="1" spans="1:30" ht="15.75" thickBot="1" x14ac:dyDescent="0.3"/>
    <row r="2" spans="1:30" ht="19.5" thickBot="1" x14ac:dyDescent="0.35">
      <c r="B2" s="252" t="s">
        <v>161</v>
      </c>
      <c r="C2" s="253"/>
      <c r="D2" s="253"/>
      <c r="E2" s="253"/>
      <c r="F2" s="253"/>
      <c r="G2" s="253"/>
      <c r="H2" s="253"/>
      <c r="I2" s="253"/>
      <c r="J2" s="253"/>
      <c r="K2" s="254"/>
      <c r="M2" s="1" t="s">
        <v>0</v>
      </c>
      <c r="AD2" s="1" t="s">
        <v>192</v>
      </c>
    </row>
    <row r="3" spans="1:30" ht="15.75" thickBot="1" x14ac:dyDescent="0.3"/>
    <row r="4" spans="1:30" x14ac:dyDescent="0.25">
      <c r="B4" s="25" t="s">
        <v>19</v>
      </c>
      <c r="C4" s="255">
        <v>1720</v>
      </c>
      <c r="D4" s="256"/>
      <c r="E4" s="256"/>
      <c r="F4" s="255">
        <v>1753</v>
      </c>
      <c r="G4" s="256"/>
      <c r="H4" s="281" t="s">
        <v>18</v>
      </c>
      <c r="I4" s="291"/>
      <c r="J4" s="293">
        <f>13.1+44.6</f>
        <v>57.7</v>
      </c>
      <c r="K4" s="294"/>
    </row>
    <row r="5" spans="1:30" ht="15.75" thickBot="1" x14ac:dyDescent="0.3">
      <c r="B5" s="24" t="s">
        <v>17</v>
      </c>
      <c r="C5" s="257" t="s">
        <v>121</v>
      </c>
      <c r="D5" s="258"/>
      <c r="E5" s="258"/>
      <c r="F5" s="257" t="s">
        <v>121</v>
      </c>
      <c r="G5" s="258"/>
      <c r="H5" s="283" t="s">
        <v>16</v>
      </c>
      <c r="I5" s="292"/>
      <c r="J5" s="295">
        <v>57.9</v>
      </c>
      <c r="K5" s="280"/>
    </row>
    <row r="6" spans="1:30" ht="15.75" thickBot="1" x14ac:dyDescent="0.3">
      <c r="B6" s="23" t="s">
        <v>15</v>
      </c>
      <c r="C6" s="259" t="s">
        <v>196</v>
      </c>
      <c r="D6" s="296"/>
      <c r="E6" s="296"/>
      <c r="F6" s="259" t="s">
        <v>197</v>
      </c>
      <c r="G6" s="296"/>
      <c r="H6" s="261" t="s">
        <v>13</v>
      </c>
      <c r="I6" s="288"/>
      <c r="J6" s="288"/>
      <c r="K6" s="262"/>
    </row>
    <row r="7" spans="1:30" x14ac:dyDescent="0.25">
      <c r="B7" s="12" t="s">
        <v>4</v>
      </c>
      <c r="C7" s="263">
        <v>12.5</v>
      </c>
      <c r="D7" s="297"/>
      <c r="E7" s="208">
        <v>0.6</v>
      </c>
      <c r="F7" s="263">
        <v>44.6</v>
      </c>
      <c r="G7" s="264"/>
      <c r="H7" s="263">
        <v>51.6</v>
      </c>
      <c r="I7" s="297"/>
      <c r="J7" s="299">
        <v>6.3</v>
      </c>
      <c r="K7" s="267"/>
    </row>
    <row r="8" spans="1:30" ht="15" customHeight="1" thickBot="1" x14ac:dyDescent="0.3">
      <c r="B8" s="8" t="s">
        <v>12</v>
      </c>
      <c r="C8" s="265" t="s">
        <v>11</v>
      </c>
      <c r="D8" s="298"/>
      <c r="E8" s="210" t="s">
        <v>10</v>
      </c>
      <c r="F8" s="265" t="s">
        <v>10</v>
      </c>
      <c r="G8" s="266"/>
      <c r="H8" s="265" t="s">
        <v>11</v>
      </c>
      <c r="I8" s="298"/>
      <c r="J8" s="300" t="s">
        <v>10</v>
      </c>
      <c r="K8" s="270"/>
    </row>
    <row r="9" spans="1:30" x14ac:dyDescent="0.25">
      <c r="B9" s="12" t="s">
        <v>4</v>
      </c>
      <c r="C9" s="263">
        <v>13.1</v>
      </c>
      <c r="D9" s="272"/>
      <c r="E9" s="272"/>
      <c r="F9" s="263">
        <v>44.6</v>
      </c>
      <c r="G9" s="264"/>
      <c r="H9" s="263">
        <v>57.9</v>
      </c>
      <c r="I9" s="272"/>
      <c r="J9" s="272"/>
      <c r="K9" s="267"/>
    </row>
    <row r="10" spans="1:30" ht="15.75" thickBot="1" x14ac:dyDescent="0.3">
      <c r="B10" s="8" t="s">
        <v>9</v>
      </c>
      <c r="C10" s="265" t="s">
        <v>134</v>
      </c>
      <c r="D10" s="273"/>
      <c r="E10" s="273"/>
      <c r="F10" s="265" t="s">
        <v>134</v>
      </c>
      <c r="G10" s="266"/>
      <c r="H10" s="265" t="s">
        <v>134</v>
      </c>
      <c r="I10" s="273"/>
      <c r="J10" s="273"/>
      <c r="K10" s="270"/>
    </row>
    <row r="11" spans="1:30" x14ac:dyDescent="0.25">
      <c r="B11" s="12" t="s">
        <v>4</v>
      </c>
      <c r="C11" s="263">
        <v>13.1</v>
      </c>
      <c r="D11" s="272"/>
      <c r="E11" s="272"/>
      <c r="F11" s="263">
        <v>44.6</v>
      </c>
      <c r="G11" s="264"/>
      <c r="H11" s="263">
        <v>57.9</v>
      </c>
      <c r="I11" s="272"/>
      <c r="J11" s="272"/>
      <c r="K11" s="267"/>
    </row>
    <row r="12" spans="1:30" ht="15.75" thickBot="1" x14ac:dyDescent="0.3">
      <c r="B12" s="16" t="s">
        <v>8</v>
      </c>
      <c r="C12" s="265" t="s">
        <v>7</v>
      </c>
      <c r="D12" s="273"/>
      <c r="E12" s="273"/>
      <c r="F12" s="265" t="s">
        <v>7</v>
      </c>
      <c r="G12" s="266"/>
      <c r="H12" s="265" t="s">
        <v>7</v>
      </c>
      <c r="I12" s="273"/>
      <c r="J12" s="273"/>
      <c r="K12" s="270"/>
    </row>
    <row r="13" spans="1:30" x14ac:dyDescent="0.25">
      <c r="B13" s="12" t="s">
        <v>4</v>
      </c>
      <c r="C13" s="22">
        <v>10</v>
      </c>
      <c r="D13" s="151">
        <v>2.2999999999999998</v>
      </c>
      <c r="E13" s="208">
        <v>0.7</v>
      </c>
      <c r="F13" s="22">
        <v>28.6</v>
      </c>
      <c r="G13" s="205">
        <v>12.8</v>
      </c>
      <c r="H13" s="22">
        <v>21.7</v>
      </c>
      <c r="I13" s="21">
        <v>17.8</v>
      </c>
      <c r="J13" s="204">
        <v>10.8</v>
      </c>
      <c r="K13" s="20">
        <v>5.0999999999999996</v>
      </c>
    </row>
    <row r="14" spans="1:30" x14ac:dyDescent="0.25">
      <c r="B14" s="8" t="s">
        <v>6</v>
      </c>
      <c r="C14" s="7">
        <v>113</v>
      </c>
      <c r="D14" s="148">
        <v>127</v>
      </c>
      <c r="E14" s="210">
        <v>159</v>
      </c>
      <c r="F14" s="7">
        <v>124</v>
      </c>
      <c r="G14" s="203">
        <v>127</v>
      </c>
      <c r="H14" s="7">
        <v>157</v>
      </c>
      <c r="I14" s="5">
        <v>137</v>
      </c>
      <c r="J14" s="210">
        <v>127</v>
      </c>
      <c r="K14" s="4">
        <v>107</v>
      </c>
      <c r="N14" s="102"/>
      <c r="O14" s="102"/>
    </row>
    <row r="15" spans="1:30" s="2" customFormat="1" x14ac:dyDescent="0.25">
      <c r="A15" s="158"/>
      <c r="B15" s="69" t="s">
        <v>21</v>
      </c>
      <c r="C15" s="62" t="s">
        <v>131</v>
      </c>
      <c r="D15" s="149" t="s">
        <v>38</v>
      </c>
      <c r="E15" s="212" t="s">
        <v>138</v>
      </c>
      <c r="F15" s="62" t="s">
        <v>131</v>
      </c>
      <c r="G15" s="209" t="s">
        <v>131</v>
      </c>
      <c r="H15" s="62" t="s">
        <v>131</v>
      </c>
      <c r="I15" s="64" t="s">
        <v>199</v>
      </c>
      <c r="J15" s="215" t="s">
        <v>201</v>
      </c>
      <c r="K15" s="61" t="s">
        <v>141</v>
      </c>
      <c r="M15"/>
      <c r="N15"/>
      <c r="O15" s="78"/>
    </row>
    <row r="16" spans="1:30" ht="15.75" thickBot="1" x14ac:dyDescent="0.3">
      <c r="B16" s="16" t="s">
        <v>5</v>
      </c>
      <c r="C16" s="188">
        <v>32</v>
      </c>
      <c r="D16" s="150">
        <v>28.4</v>
      </c>
      <c r="E16" s="213">
        <v>34</v>
      </c>
      <c r="F16" s="15">
        <v>29.3</v>
      </c>
      <c r="G16" s="206">
        <v>26.4</v>
      </c>
      <c r="H16" s="15">
        <v>30.3</v>
      </c>
      <c r="I16" s="14" t="s">
        <v>200</v>
      </c>
      <c r="J16" s="207">
        <v>30.9</v>
      </c>
      <c r="K16" s="13">
        <v>20.8</v>
      </c>
      <c r="M16" s="102"/>
      <c r="O16" s="102"/>
    </row>
    <row r="17" spans="1:15" x14ac:dyDescent="0.25">
      <c r="B17" s="12" t="s">
        <v>4</v>
      </c>
      <c r="C17" s="11">
        <v>9.5</v>
      </c>
      <c r="D17" s="10">
        <v>1.8</v>
      </c>
      <c r="E17" s="214">
        <v>0.6</v>
      </c>
      <c r="F17" s="11">
        <v>27</v>
      </c>
      <c r="G17" s="10">
        <v>15.6</v>
      </c>
      <c r="H17" s="11">
        <v>17.399999999999999</v>
      </c>
      <c r="I17" s="10">
        <v>11.4</v>
      </c>
      <c r="J17" s="214">
        <v>9.4</v>
      </c>
      <c r="K17" s="9">
        <v>17.2</v>
      </c>
      <c r="N17" s="102"/>
      <c r="O17" s="102"/>
    </row>
    <row r="18" spans="1:15" s="2" customFormat="1" x14ac:dyDescent="0.25">
      <c r="A18" s="158"/>
      <c r="B18" s="76" t="s">
        <v>3</v>
      </c>
      <c r="C18" s="57">
        <v>10</v>
      </c>
      <c r="D18" s="59">
        <v>9</v>
      </c>
      <c r="E18" s="215">
        <v>15</v>
      </c>
      <c r="F18" s="191">
        <v>10</v>
      </c>
      <c r="G18" s="211" t="s">
        <v>178</v>
      </c>
      <c r="H18" s="57">
        <v>11</v>
      </c>
      <c r="I18" s="59">
        <v>12</v>
      </c>
      <c r="J18" s="212">
        <v>10</v>
      </c>
      <c r="K18" s="202" t="s">
        <v>202</v>
      </c>
      <c r="N18"/>
      <c r="O18"/>
    </row>
    <row r="19" spans="1:15" x14ac:dyDescent="0.25">
      <c r="B19" s="6" t="s">
        <v>2</v>
      </c>
      <c r="C19" s="245" t="s">
        <v>139</v>
      </c>
      <c r="D19" s="289"/>
      <c r="E19" s="289"/>
      <c r="F19" s="245" t="s">
        <v>195</v>
      </c>
      <c r="G19" s="289"/>
      <c r="H19" s="247" t="s">
        <v>204</v>
      </c>
      <c r="I19" s="285"/>
      <c r="J19" s="285"/>
      <c r="K19" s="248"/>
      <c r="O19" s="102"/>
    </row>
    <row r="20" spans="1:15" s="2" customFormat="1" ht="15.75" thickBot="1" x14ac:dyDescent="0.3">
      <c r="A20" s="158"/>
      <c r="B20" s="3" t="s">
        <v>1</v>
      </c>
      <c r="C20" s="249" t="s">
        <v>140</v>
      </c>
      <c r="D20" s="290"/>
      <c r="E20" s="290"/>
      <c r="F20" s="249" t="s">
        <v>22</v>
      </c>
      <c r="G20" s="290"/>
      <c r="H20" s="249" t="s">
        <v>207</v>
      </c>
      <c r="I20" s="290"/>
      <c r="J20" s="290"/>
      <c r="K20" s="251"/>
    </row>
    <row r="21" spans="1:15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0"/>
      <c r="K21" s="161"/>
    </row>
    <row r="22" spans="1:15" x14ac:dyDescent="0.25">
      <c r="B22" s="162" t="s">
        <v>144</v>
      </c>
      <c r="C22" s="163" t="s">
        <v>159</v>
      </c>
      <c r="D22" s="163"/>
      <c r="E22" s="163"/>
      <c r="F22" s="163"/>
      <c r="G22" s="163"/>
      <c r="H22" s="163"/>
      <c r="I22" s="163"/>
      <c r="J22" s="163"/>
      <c r="K22" s="164"/>
    </row>
    <row r="23" spans="1:15" x14ac:dyDescent="0.25">
      <c r="B23" s="162" t="s">
        <v>145</v>
      </c>
      <c r="C23" s="163" t="s">
        <v>203</v>
      </c>
      <c r="D23" s="163"/>
      <c r="E23" s="163"/>
      <c r="F23" s="163"/>
      <c r="G23" s="163"/>
      <c r="H23" s="163"/>
      <c r="I23" s="163"/>
      <c r="J23" s="163"/>
      <c r="K23" s="164"/>
    </row>
    <row r="24" spans="1:15" x14ac:dyDescent="0.25">
      <c r="B24" s="162" t="s">
        <v>146</v>
      </c>
      <c r="C24" s="163" t="s">
        <v>205</v>
      </c>
      <c r="D24" s="163"/>
      <c r="E24" s="163"/>
      <c r="F24" s="163"/>
      <c r="G24" s="163"/>
      <c r="H24" s="163"/>
      <c r="I24" s="163"/>
      <c r="J24" s="163"/>
      <c r="K24" s="164"/>
    </row>
    <row r="25" spans="1:15" x14ac:dyDescent="0.25">
      <c r="B25" s="162"/>
      <c r="C25" s="163" t="s">
        <v>208</v>
      </c>
      <c r="D25" s="163"/>
      <c r="E25" s="163"/>
      <c r="F25" s="163"/>
      <c r="G25" s="163"/>
      <c r="H25" s="163"/>
      <c r="I25" s="163"/>
      <c r="J25" s="163"/>
      <c r="K25" s="164"/>
    </row>
    <row r="26" spans="1:15" x14ac:dyDescent="0.25">
      <c r="B26" s="162"/>
      <c r="C26" s="163" t="s">
        <v>206</v>
      </c>
      <c r="D26" s="163"/>
      <c r="E26" s="163"/>
      <c r="F26" s="163"/>
      <c r="G26" s="163"/>
      <c r="H26" s="163"/>
      <c r="I26" s="163"/>
      <c r="J26" s="163"/>
      <c r="K26" s="164"/>
    </row>
    <row r="27" spans="1:15" x14ac:dyDescent="0.25">
      <c r="B27" s="165" t="s">
        <v>147</v>
      </c>
      <c r="C27" s="163" t="s">
        <v>198</v>
      </c>
      <c r="D27" s="163"/>
      <c r="E27" s="163"/>
      <c r="F27" s="163"/>
      <c r="G27" s="163"/>
      <c r="H27" s="163"/>
      <c r="I27" s="163"/>
      <c r="J27" s="163"/>
      <c r="K27" s="164"/>
    </row>
    <row r="28" spans="1:15" x14ac:dyDescent="0.25">
      <c r="B28" s="165" t="s">
        <v>148</v>
      </c>
      <c r="C28" s="163" t="s">
        <v>235</v>
      </c>
      <c r="D28" s="163"/>
      <c r="E28" s="163"/>
      <c r="F28" s="163"/>
      <c r="G28" s="163"/>
      <c r="H28" s="163"/>
      <c r="I28" s="163"/>
      <c r="J28" s="163"/>
      <c r="K28" s="164"/>
    </row>
    <row r="29" spans="1:15" ht="15.75" thickBot="1" x14ac:dyDescent="0.3">
      <c r="B29" s="166"/>
      <c r="C29" s="167"/>
      <c r="D29" s="167"/>
      <c r="E29" s="167"/>
      <c r="F29" s="167"/>
      <c r="G29" s="167"/>
      <c r="H29" s="167"/>
      <c r="I29" s="167"/>
      <c r="J29" s="167"/>
      <c r="K29" s="168"/>
    </row>
    <row r="30" spans="1:15" x14ac:dyDescent="0.25">
      <c r="B30" t="s">
        <v>185</v>
      </c>
    </row>
    <row r="32" spans="1:15" ht="15.75" thickBot="1" x14ac:dyDescent="0.3"/>
    <row r="33" spans="2:11" x14ac:dyDescent="0.25">
      <c r="B33" s="169" t="s">
        <v>119</v>
      </c>
      <c r="C33" s="170"/>
      <c r="D33" s="170"/>
      <c r="E33" s="170"/>
      <c r="F33" s="170"/>
      <c r="G33" s="170"/>
      <c r="H33" s="170"/>
      <c r="I33" s="170"/>
      <c r="J33" s="170"/>
      <c r="K33" s="171"/>
    </row>
    <row r="34" spans="2:11" x14ac:dyDescent="0.25">
      <c r="B34" s="172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2:11" x14ac:dyDescent="0.25">
      <c r="B35" s="172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2:11" ht="15.75" thickBot="1" x14ac:dyDescent="0.3">
      <c r="B36" s="175"/>
      <c r="C36" s="176"/>
      <c r="D36" s="176"/>
      <c r="E36" s="176"/>
      <c r="F36" s="176"/>
      <c r="G36" s="176"/>
      <c r="H36" s="176"/>
      <c r="I36" s="176"/>
      <c r="J36" s="176"/>
      <c r="K36" s="177"/>
    </row>
    <row r="37" spans="2:11" x14ac:dyDescent="0.25">
      <c r="B37" s="178" t="s">
        <v>120</v>
      </c>
      <c r="C37" s="179"/>
      <c r="D37" s="179"/>
      <c r="E37" s="179"/>
      <c r="F37" s="179"/>
      <c r="G37" s="179"/>
      <c r="H37" s="179"/>
      <c r="I37" s="179"/>
      <c r="J37" s="179"/>
      <c r="K37" s="180"/>
    </row>
    <row r="38" spans="2:11" x14ac:dyDescent="0.25">
      <c r="B38" s="172"/>
      <c r="C38" s="173"/>
      <c r="D38" s="173"/>
      <c r="E38" s="173"/>
      <c r="F38" s="173"/>
      <c r="G38" s="173"/>
      <c r="H38" s="173"/>
      <c r="I38" s="173"/>
      <c r="J38" s="173"/>
      <c r="K38" s="174"/>
    </row>
    <row r="39" spans="2:11" x14ac:dyDescent="0.25">
      <c r="B39" s="172"/>
      <c r="C39" s="173"/>
      <c r="D39" s="173"/>
      <c r="E39" s="173"/>
      <c r="F39" s="173"/>
      <c r="G39" s="173"/>
      <c r="H39" s="173"/>
      <c r="I39" s="173"/>
      <c r="J39" s="173"/>
      <c r="K39" s="174"/>
    </row>
    <row r="40" spans="2:11" ht="15.75" thickBot="1" x14ac:dyDescent="0.3">
      <c r="B40" s="175"/>
      <c r="C40" s="176"/>
      <c r="D40" s="176"/>
      <c r="E40" s="176"/>
      <c r="F40" s="176"/>
      <c r="G40" s="176"/>
      <c r="H40" s="176"/>
      <c r="I40" s="176"/>
      <c r="J40" s="176"/>
      <c r="K40" s="177"/>
    </row>
  </sheetData>
  <mergeCells count="38">
    <mergeCell ref="J8:K8"/>
    <mergeCell ref="H9:K9"/>
    <mergeCell ref="H10:K10"/>
    <mergeCell ref="H11:K11"/>
    <mergeCell ref="H12:K12"/>
    <mergeCell ref="C10:E10"/>
    <mergeCell ref="C11:E11"/>
    <mergeCell ref="C6:E6"/>
    <mergeCell ref="H6:K6"/>
    <mergeCell ref="C7:D7"/>
    <mergeCell ref="C8:D8"/>
    <mergeCell ref="C9:E9"/>
    <mergeCell ref="F6:G6"/>
    <mergeCell ref="F7:G7"/>
    <mergeCell ref="F8:G8"/>
    <mergeCell ref="F9:G9"/>
    <mergeCell ref="F10:G10"/>
    <mergeCell ref="F11:G11"/>
    <mergeCell ref="H7:I7"/>
    <mergeCell ref="H8:I8"/>
    <mergeCell ref="J7:K7"/>
    <mergeCell ref="B2:K2"/>
    <mergeCell ref="C4:E4"/>
    <mergeCell ref="H4:I4"/>
    <mergeCell ref="C5:E5"/>
    <mergeCell ref="H5:I5"/>
    <mergeCell ref="F4:G4"/>
    <mergeCell ref="F5:G5"/>
    <mergeCell ref="J4:K4"/>
    <mergeCell ref="J5:K5"/>
    <mergeCell ref="C12:E12"/>
    <mergeCell ref="C19:E19"/>
    <mergeCell ref="H19:K19"/>
    <mergeCell ref="C20:E20"/>
    <mergeCell ref="H20:K20"/>
    <mergeCell ref="F12:G12"/>
    <mergeCell ref="F19:G19"/>
    <mergeCell ref="F20:G20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80" zoomScaleNormal="80" workbookViewId="0">
      <selection activeCell="F44" sqref="F44"/>
    </sheetView>
  </sheetViews>
  <sheetFormatPr defaultRowHeight="15" x14ac:dyDescent="0.25"/>
  <cols>
    <col min="1" max="1" width="9.140625" style="157"/>
    <col min="2" max="2" width="20.5703125" customWidth="1"/>
    <col min="3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6" ht="15.75" thickBot="1" x14ac:dyDescent="0.3"/>
    <row r="2" spans="1:26" ht="19.5" thickBot="1" x14ac:dyDescent="0.35">
      <c r="B2" s="252" t="s">
        <v>161</v>
      </c>
      <c r="C2" s="253"/>
      <c r="D2" s="253"/>
      <c r="E2" s="253"/>
      <c r="F2" s="253"/>
      <c r="G2" s="254"/>
      <c r="I2" s="1" t="s">
        <v>0</v>
      </c>
      <c r="Z2" s="1" t="s">
        <v>192</v>
      </c>
    </row>
    <row r="3" spans="1:26" ht="15.75" thickBot="1" x14ac:dyDescent="0.3"/>
    <row r="4" spans="1:26" x14ac:dyDescent="0.25">
      <c r="B4" s="25" t="s">
        <v>19</v>
      </c>
      <c r="C4" s="255">
        <v>1942</v>
      </c>
      <c r="D4" s="256"/>
      <c r="E4" s="256"/>
      <c r="F4" s="200" t="s">
        <v>18</v>
      </c>
      <c r="G4" s="152">
        <v>49.5</v>
      </c>
    </row>
    <row r="5" spans="1:26" ht="15.75" thickBot="1" x14ac:dyDescent="0.3">
      <c r="B5" s="24" t="s">
        <v>17</v>
      </c>
      <c r="C5" s="257" t="s">
        <v>121</v>
      </c>
      <c r="D5" s="258"/>
      <c r="E5" s="258"/>
      <c r="F5" s="201" t="s">
        <v>16</v>
      </c>
      <c r="G5" s="153">
        <v>49.3</v>
      </c>
    </row>
    <row r="6" spans="1:26" ht="15.75" thickBot="1" x14ac:dyDescent="0.3">
      <c r="B6" s="23" t="s">
        <v>15</v>
      </c>
      <c r="C6" s="259" t="s">
        <v>14</v>
      </c>
      <c r="D6" s="296"/>
      <c r="E6" s="260"/>
      <c r="F6" s="261" t="s">
        <v>13</v>
      </c>
      <c r="G6" s="262"/>
    </row>
    <row r="7" spans="1:26" x14ac:dyDescent="0.25">
      <c r="B7" s="12" t="s">
        <v>4</v>
      </c>
      <c r="C7" s="263">
        <v>47</v>
      </c>
      <c r="D7" s="297"/>
      <c r="E7" s="21">
        <v>2.5</v>
      </c>
      <c r="F7" s="263">
        <v>49.3</v>
      </c>
      <c r="G7" s="267"/>
    </row>
    <row r="8" spans="1:26" ht="15" customHeight="1" thickBot="1" x14ac:dyDescent="0.3">
      <c r="B8" s="8" t="s">
        <v>12</v>
      </c>
      <c r="C8" s="265" t="s">
        <v>11</v>
      </c>
      <c r="D8" s="298"/>
      <c r="E8" s="5" t="s">
        <v>10</v>
      </c>
      <c r="F8" s="265" t="s">
        <v>11</v>
      </c>
      <c r="G8" s="270"/>
    </row>
    <row r="9" spans="1:26" x14ac:dyDescent="0.25">
      <c r="B9" s="12" t="s">
        <v>4</v>
      </c>
      <c r="C9" s="263">
        <v>49.5</v>
      </c>
      <c r="D9" s="272"/>
      <c r="E9" s="264"/>
      <c r="F9" s="263">
        <v>49.3</v>
      </c>
      <c r="G9" s="267"/>
    </row>
    <row r="10" spans="1:26" ht="15.75" thickBot="1" x14ac:dyDescent="0.3">
      <c r="B10" s="8" t="s">
        <v>9</v>
      </c>
      <c r="C10" s="265" t="s">
        <v>127</v>
      </c>
      <c r="D10" s="273"/>
      <c r="E10" s="266"/>
      <c r="F10" s="265" t="s">
        <v>127</v>
      </c>
      <c r="G10" s="270"/>
    </row>
    <row r="11" spans="1:26" x14ac:dyDescent="0.25">
      <c r="B11" s="12" t="s">
        <v>4</v>
      </c>
      <c r="C11" s="263">
        <v>49.5</v>
      </c>
      <c r="D11" s="272"/>
      <c r="E11" s="264"/>
      <c r="F11" s="263">
        <v>49.3</v>
      </c>
      <c r="G11" s="267"/>
    </row>
    <row r="12" spans="1:26" ht="15.75" thickBot="1" x14ac:dyDescent="0.3">
      <c r="B12" s="16" t="s">
        <v>8</v>
      </c>
      <c r="C12" s="265" t="s">
        <v>7</v>
      </c>
      <c r="D12" s="273"/>
      <c r="E12" s="266"/>
      <c r="F12" s="265" t="s">
        <v>7</v>
      </c>
      <c r="G12" s="270"/>
    </row>
    <row r="13" spans="1:26" x14ac:dyDescent="0.25">
      <c r="B13" s="12" t="s">
        <v>4</v>
      </c>
      <c r="C13" s="22">
        <v>29.6</v>
      </c>
      <c r="D13" s="151">
        <v>12.6</v>
      </c>
      <c r="E13" s="21">
        <v>4.2</v>
      </c>
      <c r="F13" s="22">
        <v>45.6</v>
      </c>
      <c r="G13" s="154">
        <v>3.8</v>
      </c>
    </row>
    <row r="14" spans="1:26" x14ac:dyDescent="0.25">
      <c r="B14" s="8" t="s">
        <v>6</v>
      </c>
      <c r="C14" s="7">
        <v>133</v>
      </c>
      <c r="D14" s="148">
        <v>108</v>
      </c>
      <c r="E14" s="5">
        <v>143</v>
      </c>
      <c r="F14" s="7">
        <v>123</v>
      </c>
      <c r="G14" s="4">
        <v>103</v>
      </c>
    </row>
    <row r="15" spans="1:26" s="2" customFormat="1" x14ac:dyDescent="0.25">
      <c r="A15" s="158"/>
      <c r="B15" s="69" t="s">
        <v>21</v>
      </c>
      <c r="C15" s="62" t="s">
        <v>142</v>
      </c>
      <c r="D15" s="149" t="s">
        <v>143</v>
      </c>
      <c r="E15" s="59" t="s">
        <v>180</v>
      </c>
      <c r="F15" s="62" t="s">
        <v>183</v>
      </c>
      <c r="G15" s="61" t="s">
        <v>186</v>
      </c>
      <c r="I15"/>
      <c r="J15"/>
      <c r="K15" s="78"/>
    </row>
    <row r="16" spans="1:26" ht="15.75" thickBot="1" x14ac:dyDescent="0.3">
      <c r="B16" s="16" t="s">
        <v>5</v>
      </c>
      <c r="C16" s="15">
        <v>27.1</v>
      </c>
      <c r="D16" s="190">
        <v>24</v>
      </c>
      <c r="E16" s="189">
        <v>30</v>
      </c>
      <c r="F16" s="15" t="s">
        <v>184</v>
      </c>
      <c r="G16" s="13">
        <v>21.7</v>
      </c>
      <c r="I16" s="102"/>
      <c r="J16" s="102"/>
    </row>
    <row r="17" spans="1:7" x14ac:dyDescent="0.25">
      <c r="B17" s="12" t="s">
        <v>4</v>
      </c>
      <c r="C17" s="11">
        <v>23.6</v>
      </c>
      <c r="D17" s="10">
        <v>11.9</v>
      </c>
      <c r="E17" s="10">
        <v>11.7</v>
      </c>
      <c r="F17" s="11">
        <v>44.9</v>
      </c>
      <c r="G17" s="9">
        <v>3.5</v>
      </c>
    </row>
    <row r="18" spans="1:7" s="2" customFormat="1" x14ac:dyDescent="0.25">
      <c r="A18" s="158"/>
      <c r="B18" s="76" t="s">
        <v>3</v>
      </c>
      <c r="C18" s="57">
        <v>8</v>
      </c>
      <c r="D18" s="59">
        <v>13</v>
      </c>
      <c r="E18" s="64">
        <v>7</v>
      </c>
      <c r="F18" s="57">
        <v>11</v>
      </c>
      <c r="G18" s="103">
        <v>12</v>
      </c>
    </row>
    <row r="19" spans="1:7" x14ac:dyDescent="0.25">
      <c r="B19" s="6" t="s">
        <v>2</v>
      </c>
      <c r="C19" s="245" t="s">
        <v>182</v>
      </c>
      <c r="D19" s="289"/>
      <c r="E19" s="246"/>
      <c r="F19" s="247" t="s">
        <v>187</v>
      </c>
      <c r="G19" s="248"/>
    </row>
    <row r="20" spans="1:7" s="2" customFormat="1" ht="15.75" thickBot="1" x14ac:dyDescent="0.3">
      <c r="A20" s="158"/>
      <c r="B20" s="3" t="s">
        <v>1</v>
      </c>
      <c r="C20" s="249" t="s">
        <v>22</v>
      </c>
      <c r="D20" s="290"/>
      <c r="E20" s="250"/>
      <c r="F20" s="249" t="s">
        <v>188</v>
      </c>
      <c r="G20" s="251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144</v>
      </c>
      <c r="C22" s="163" t="s">
        <v>181</v>
      </c>
      <c r="D22" s="163"/>
      <c r="E22" s="163"/>
      <c r="F22" s="163"/>
      <c r="G22" s="164"/>
    </row>
    <row r="23" spans="1:7" x14ac:dyDescent="0.25">
      <c r="B23" s="162" t="s">
        <v>145</v>
      </c>
      <c r="C23" s="163" t="s">
        <v>190</v>
      </c>
      <c r="D23" s="163"/>
      <c r="E23" s="163"/>
      <c r="F23" s="163"/>
      <c r="G23" s="164"/>
    </row>
    <row r="24" spans="1:7" x14ac:dyDescent="0.25">
      <c r="B24" s="162" t="s">
        <v>146</v>
      </c>
      <c r="C24" s="163" t="s">
        <v>189</v>
      </c>
      <c r="D24" s="163"/>
      <c r="E24" s="163"/>
      <c r="F24" s="163"/>
      <c r="G24" s="164"/>
    </row>
    <row r="25" spans="1:7" x14ac:dyDescent="0.25">
      <c r="B25" s="162"/>
      <c r="C25" s="163"/>
      <c r="D25" s="163"/>
      <c r="E25" s="163"/>
      <c r="F25" s="163"/>
      <c r="G25" s="164"/>
    </row>
    <row r="26" spans="1:7" x14ac:dyDescent="0.25">
      <c r="B26" s="165" t="s">
        <v>147</v>
      </c>
      <c r="C26" s="163" t="s">
        <v>191</v>
      </c>
      <c r="D26" s="163"/>
      <c r="E26" s="163"/>
      <c r="F26" s="163"/>
      <c r="G26" s="164"/>
    </row>
    <row r="27" spans="1:7" ht="15.75" thickBot="1" x14ac:dyDescent="0.3">
      <c r="B27" s="166" t="s">
        <v>148</v>
      </c>
      <c r="C27" s="167"/>
      <c r="D27" s="167"/>
      <c r="E27" s="167"/>
      <c r="F27" s="167"/>
      <c r="G27" s="168"/>
    </row>
    <row r="28" spans="1:7" x14ac:dyDescent="0.25">
      <c r="B28" t="s">
        <v>185</v>
      </c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172"/>
      <c r="C32" s="173"/>
      <c r="D32" s="173"/>
      <c r="E32" s="173"/>
      <c r="F32" s="173"/>
      <c r="G32" s="174"/>
    </row>
    <row r="33" spans="2:7" x14ac:dyDescent="0.25">
      <c r="B33" s="172"/>
      <c r="C33" s="173"/>
      <c r="D33" s="173"/>
      <c r="E33" s="173"/>
      <c r="F33" s="173"/>
      <c r="G33" s="174"/>
    </row>
    <row r="34" spans="2:7" ht="15.75" thickBot="1" x14ac:dyDescent="0.3">
      <c r="B34" s="175"/>
      <c r="C34" s="176"/>
      <c r="D34" s="176"/>
      <c r="E34" s="176"/>
      <c r="F34" s="176"/>
      <c r="G34" s="177"/>
    </row>
    <row r="35" spans="2:7" x14ac:dyDescent="0.25">
      <c r="B35" s="178" t="s">
        <v>120</v>
      </c>
      <c r="C35" s="179"/>
      <c r="D35" s="179"/>
      <c r="E35" s="179"/>
      <c r="F35" s="179"/>
      <c r="G35" s="180"/>
    </row>
    <row r="36" spans="2:7" x14ac:dyDescent="0.25">
      <c r="B36" s="172"/>
      <c r="C36" s="173"/>
      <c r="D36" s="173"/>
      <c r="E36" s="173"/>
      <c r="F36" s="173"/>
      <c r="G36" s="174"/>
    </row>
    <row r="37" spans="2:7" x14ac:dyDescent="0.25">
      <c r="B37" s="172"/>
      <c r="C37" s="173"/>
      <c r="D37" s="173"/>
      <c r="E37" s="173"/>
      <c r="F37" s="173"/>
      <c r="G37" s="174"/>
    </row>
    <row r="38" spans="2:7" ht="15.75" thickBot="1" x14ac:dyDescent="0.3">
      <c r="B38" s="175"/>
      <c r="C38" s="176"/>
      <c r="D38" s="176"/>
      <c r="E38" s="176"/>
      <c r="F38" s="176"/>
      <c r="G38" s="177"/>
    </row>
  </sheetData>
  <mergeCells count="21">
    <mergeCell ref="B2:G2"/>
    <mergeCell ref="C4:E4"/>
    <mergeCell ref="C5:E5"/>
    <mergeCell ref="C10:E10"/>
    <mergeCell ref="C11:E11"/>
    <mergeCell ref="C6:E6"/>
    <mergeCell ref="F6:G6"/>
    <mergeCell ref="C7:D7"/>
    <mergeCell ref="C8:D8"/>
    <mergeCell ref="C9:E9"/>
    <mergeCell ref="F7:G7"/>
    <mergeCell ref="F8:G8"/>
    <mergeCell ref="F9:G9"/>
    <mergeCell ref="F10:G10"/>
    <mergeCell ref="F11:G11"/>
    <mergeCell ref="C12:E12"/>
    <mergeCell ref="C19:E19"/>
    <mergeCell ref="F19:G19"/>
    <mergeCell ref="C20:E20"/>
    <mergeCell ref="F20:G20"/>
    <mergeCell ref="F12:G1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17" t="s">
        <v>45</v>
      </c>
      <c r="C2" s="318"/>
      <c r="D2" s="318"/>
      <c r="E2" s="318"/>
      <c r="F2" s="318"/>
      <c r="G2" s="318"/>
      <c r="H2" s="318"/>
      <c r="I2" s="319"/>
    </row>
    <row r="3" spans="2:12" ht="15.75" thickBot="1" x14ac:dyDescent="0.3"/>
    <row r="4" spans="2:12" x14ac:dyDescent="0.25">
      <c r="B4" s="25" t="s">
        <v>19</v>
      </c>
      <c r="C4" s="255">
        <v>1156</v>
      </c>
      <c r="D4" s="256"/>
      <c r="E4" s="256"/>
      <c r="F4" s="256"/>
      <c r="G4" s="281" t="s">
        <v>18</v>
      </c>
      <c r="H4" s="291"/>
      <c r="I4" s="26">
        <v>39.9</v>
      </c>
      <c r="L4" s="1"/>
    </row>
    <row r="5" spans="2:12" ht="15.75" thickBot="1" x14ac:dyDescent="0.3">
      <c r="B5" s="24" t="s">
        <v>17</v>
      </c>
      <c r="C5" s="257" t="s">
        <v>32</v>
      </c>
      <c r="D5" s="258"/>
      <c r="E5" s="258"/>
      <c r="F5" s="258"/>
      <c r="G5" s="283" t="s">
        <v>16</v>
      </c>
      <c r="H5" s="292"/>
      <c r="I5" s="27" t="s">
        <v>22</v>
      </c>
    </row>
    <row r="6" spans="2:12" ht="15.75" thickBot="1" x14ac:dyDescent="0.3">
      <c r="B6" s="23" t="s">
        <v>15</v>
      </c>
      <c r="C6" s="259" t="s">
        <v>14</v>
      </c>
      <c r="D6" s="296"/>
      <c r="E6" s="296"/>
      <c r="F6" s="260"/>
      <c r="G6" s="259" t="s">
        <v>13</v>
      </c>
      <c r="H6" s="296"/>
      <c r="I6" s="320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21" t="s">
        <v>7</v>
      </c>
      <c r="D10" s="322"/>
      <c r="E10" s="322"/>
      <c r="F10" s="323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45" t="s">
        <v>43</v>
      </c>
      <c r="D17" s="289"/>
      <c r="E17" s="289"/>
      <c r="F17" s="246"/>
      <c r="G17" s="245"/>
      <c r="H17" s="289"/>
      <c r="I17" s="248"/>
    </row>
    <row r="18" spans="2:9" s="2" customFormat="1" ht="30" customHeight="1" thickBot="1" x14ac:dyDescent="0.3">
      <c r="B18" s="3" t="s">
        <v>1</v>
      </c>
      <c r="C18" s="249" t="s">
        <v>44</v>
      </c>
      <c r="D18" s="290"/>
      <c r="E18" s="290"/>
      <c r="F18" s="250"/>
      <c r="G18" s="249"/>
      <c r="H18" s="290"/>
      <c r="I18" s="251"/>
    </row>
    <row r="19" spans="2:9" x14ac:dyDescent="0.25">
      <c r="B19" s="301"/>
      <c r="C19" s="302"/>
      <c r="D19" s="302"/>
      <c r="E19" s="302"/>
      <c r="F19" s="302"/>
      <c r="G19" s="302"/>
      <c r="H19" s="302"/>
      <c r="I19" s="303"/>
    </row>
    <row r="20" spans="2:9" ht="15.75" thickBot="1" x14ac:dyDescent="0.3">
      <c r="B20" s="304"/>
      <c r="C20" s="305"/>
      <c r="D20" s="305"/>
      <c r="E20" s="305"/>
      <c r="F20" s="305"/>
      <c r="G20" s="305"/>
      <c r="H20" s="305"/>
      <c r="I20" s="306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07" t="s">
        <v>61</v>
      </c>
      <c r="C23" s="308"/>
      <c r="D23" s="308"/>
      <c r="E23" s="308"/>
      <c r="F23" s="308"/>
      <c r="G23" s="308"/>
      <c r="H23" s="308"/>
      <c r="I23" s="309"/>
    </row>
    <row r="24" spans="2:9" x14ac:dyDescent="0.25">
      <c r="B24" s="310"/>
      <c r="C24" s="311"/>
      <c r="D24" s="311"/>
      <c r="E24" s="311"/>
      <c r="F24" s="311"/>
      <c r="G24" s="311"/>
      <c r="H24" s="311"/>
      <c r="I24" s="312"/>
    </row>
    <row r="25" spans="2:9" ht="15.75" thickBot="1" x14ac:dyDescent="0.3">
      <c r="B25" s="313"/>
      <c r="C25" s="314"/>
      <c r="D25" s="314"/>
      <c r="E25" s="314"/>
      <c r="F25" s="314"/>
      <c r="G25" s="314"/>
      <c r="H25" s="314"/>
      <c r="I25" s="315"/>
    </row>
    <row r="26" spans="2:9" x14ac:dyDescent="0.25">
      <c r="B26" s="316" t="s">
        <v>26</v>
      </c>
      <c r="C26" s="308"/>
      <c r="D26" s="308"/>
      <c r="E26" s="308"/>
      <c r="F26" s="308"/>
      <c r="G26" s="308"/>
      <c r="H26" s="308"/>
      <c r="I26" s="309"/>
    </row>
    <row r="27" spans="2:9" x14ac:dyDescent="0.25">
      <c r="B27" s="310"/>
      <c r="C27" s="311"/>
      <c r="D27" s="311"/>
      <c r="E27" s="311"/>
      <c r="F27" s="311"/>
      <c r="G27" s="311"/>
      <c r="H27" s="311"/>
      <c r="I27" s="312"/>
    </row>
    <row r="28" spans="2:9" ht="15.75" thickBot="1" x14ac:dyDescent="0.3">
      <c r="B28" s="313"/>
      <c r="C28" s="314"/>
      <c r="D28" s="314"/>
      <c r="E28" s="314"/>
      <c r="F28" s="314"/>
      <c r="G28" s="314"/>
      <c r="H28" s="314"/>
      <c r="I28" s="315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45" t="s">
        <v>81</v>
      </c>
      <c r="C2" s="346"/>
      <c r="D2" s="346"/>
      <c r="E2" s="346"/>
      <c r="F2" s="346"/>
      <c r="G2" s="347"/>
      <c r="J2" s="1" t="s">
        <v>0</v>
      </c>
    </row>
    <row r="3" spans="2:10" ht="15.75" thickBot="1" x14ac:dyDescent="0.3"/>
    <row r="4" spans="2:10" x14ac:dyDescent="0.25">
      <c r="B4" s="25" t="s">
        <v>19</v>
      </c>
      <c r="C4" s="255">
        <v>1307</v>
      </c>
      <c r="D4" s="256"/>
      <c r="E4" s="256"/>
      <c r="F4" s="100" t="s">
        <v>18</v>
      </c>
      <c r="G4" s="139">
        <v>16</v>
      </c>
    </row>
    <row r="5" spans="2:10" ht="15.75" thickBot="1" x14ac:dyDescent="0.3">
      <c r="B5" s="24" t="s">
        <v>17</v>
      </c>
      <c r="C5" s="257" t="s">
        <v>32</v>
      </c>
      <c r="D5" s="258"/>
      <c r="E5" s="258"/>
      <c r="F5" s="101" t="s">
        <v>16</v>
      </c>
      <c r="G5" s="140">
        <v>17.3</v>
      </c>
    </row>
    <row r="6" spans="2:10" ht="15.75" thickBot="1" x14ac:dyDescent="0.3">
      <c r="B6" s="23" t="s">
        <v>15</v>
      </c>
      <c r="C6" s="259" t="s">
        <v>14</v>
      </c>
      <c r="D6" s="296"/>
      <c r="E6" s="260"/>
      <c r="F6" s="259" t="s">
        <v>13</v>
      </c>
      <c r="G6" s="320"/>
    </row>
    <row r="7" spans="2:10" x14ac:dyDescent="0.25">
      <c r="B7" s="12" t="s">
        <v>4</v>
      </c>
      <c r="C7" s="263">
        <v>16</v>
      </c>
      <c r="D7" s="272"/>
      <c r="E7" s="264"/>
      <c r="F7" s="263">
        <v>17.3</v>
      </c>
      <c r="G7" s="267"/>
    </row>
    <row r="8" spans="2:10" ht="15" customHeight="1" x14ac:dyDescent="0.25">
      <c r="B8" s="8" t="s">
        <v>12</v>
      </c>
      <c r="C8" s="245" t="s">
        <v>10</v>
      </c>
      <c r="D8" s="289"/>
      <c r="E8" s="275"/>
      <c r="F8" s="245" t="s">
        <v>10</v>
      </c>
      <c r="G8" s="248"/>
    </row>
    <row r="9" spans="2:10" x14ac:dyDescent="0.25">
      <c r="B9" s="8" t="s">
        <v>9</v>
      </c>
      <c r="C9" s="245" t="s">
        <v>67</v>
      </c>
      <c r="D9" s="289"/>
      <c r="E9" s="275"/>
      <c r="F9" s="245" t="s">
        <v>67</v>
      </c>
      <c r="G9" s="248"/>
    </row>
    <row r="10" spans="2:10" ht="15.75" thickBot="1" x14ac:dyDescent="0.3">
      <c r="B10" s="16" t="s">
        <v>8</v>
      </c>
      <c r="C10" s="321" t="s">
        <v>7</v>
      </c>
      <c r="D10" s="322"/>
      <c r="E10" s="323"/>
      <c r="F10" s="321" t="s">
        <v>7</v>
      </c>
      <c r="G10" s="324"/>
    </row>
    <row r="11" spans="2:10" x14ac:dyDescent="0.25">
      <c r="B11" s="12" t="s">
        <v>4</v>
      </c>
      <c r="C11" s="263">
        <v>10.199999999999999</v>
      </c>
      <c r="D11" s="297"/>
      <c r="E11" s="21">
        <v>5.8</v>
      </c>
      <c r="F11" s="263">
        <v>17.3</v>
      </c>
      <c r="G11" s="267"/>
    </row>
    <row r="12" spans="2:10" x14ac:dyDescent="0.25">
      <c r="B12" s="8" t="s">
        <v>6</v>
      </c>
      <c r="C12" s="245">
        <v>199</v>
      </c>
      <c r="D12" s="246"/>
      <c r="E12" s="5">
        <v>239</v>
      </c>
      <c r="F12" s="245">
        <v>210</v>
      </c>
      <c r="G12" s="248"/>
    </row>
    <row r="13" spans="2:10" x14ac:dyDescent="0.25">
      <c r="B13" s="19" t="s">
        <v>21</v>
      </c>
      <c r="C13" s="325" t="s">
        <v>68</v>
      </c>
      <c r="D13" s="326"/>
      <c r="E13" s="327"/>
      <c r="F13" s="245" t="s">
        <v>68</v>
      </c>
      <c r="G13" s="248"/>
    </row>
    <row r="14" spans="2:10" ht="15.75" thickBot="1" x14ac:dyDescent="0.3">
      <c r="B14" s="16" t="s">
        <v>5</v>
      </c>
      <c r="C14" s="265">
        <v>26.6</v>
      </c>
      <c r="D14" s="298"/>
      <c r="E14" s="14">
        <v>23.3</v>
      </c>
      <c r="F14" s="321">
        <v>24.5</v>
      </c>
      <c r="G14" s="324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63">
        <v>17.3</v>
      </c>
      <c r="G15" s="267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268">
        <v>12</v>
      </c>
      <c r="G16" s="269"/>
    </row>
    <row r="17" spans="2:7" x14ac:dyDescent="0.25">
      <c r="B17" s="6" t="s">
        <v>2</v>
      </c>
      <c r="C17" s="245" t="s">
        <v>70</v>
      </c>
      <c r="D17" s="289"/>
      <c r="E17" s="246"/>
      <c r="F17" s="245" t="s">
        <v>82</v>
      </c>
      <c r="G17" s="248"/>
    </row>
    <row r="18" spans="2:7" s="2" customFormat="1" ht="30" customHeight="1" thickBot="1" x14ac:dyDescent="0.3">
      <c r="B18" s="3" t="s">
        <v>1</v>
      </c>
      <c r="C18" s="249" t="s">
        <v>22</v>
      </c>
      <c r="D18" s="290"/>
      <c r="E18" s="250"/>
      <c r="F18" s="249" t="s">
        <v>22</v>
      </c>
      <c r="G18" s="251"/>
    </row>
    <row r="19" spans="2:7" x14ac:dyDescent="0.25">
      <c r="B19" s="301" t="s">
        <v>96</v>
      </c>
      <c r="C19" s="302"/>
      <c r="D19" s="302"/>
      <c r="E19" s="302"/>
      <c r="F19" s="302"/>
      <c r="G19" s="303"/>
    </row>
    <row r="20" spans="2:7" ht="30" customHeight="1" thickBot="1" x14ac:dyDescent="0.3">
      <c r="B20" s="304"/>
      <c r="C20" s="305"/>
      <c r="D20" s="305"/>
      <c r="E20" s="305"/>
      <c r="F20" s="305"/>
      <c r="G20" s="306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28" t="s">
        <v>107</v>
      </c>
      <c r="C23" s="337"/>
      <c r="D23" s="337"/>
      <c r="E23" s="337"/>
      <c r="F23" s="337"/>
      <c r="G23" s="338"/>
    </row>
    <row r="24" spans="2:7" x14ac:dyDescent="0.25">
      <c r="B24" s="339"/>
      <c r="C24" s="340"/>
      <c r="D24" s="340"/>
      <c r="E24" s="340"/>
      <c r="F24" s="340"/>
      <c r="G24" s="341"/>
    </row>
    <row r="25" spans="2:7" ht="15.75" thickBot="1" x14ac:dyDescent="0.3">
      <c r="B25" s="342"/>
      <c r="C25" s="343"/>
      <c r="D25" s="343"/>
      <c r="E25" s="343"/>
      <c r="F25" s="343"/>
      <c r="G25" s="344"/>
    </row>
    <row r="26" spans="2:7" x14ac:dyDescent="0.25">
      <c r="B26" s="328" t="s">
        <v>105</v>
      </c>
      <c r="C26" s="329"/>
      <c r="D26" s="329"/>
      <c r="E26" s="329"/>
      <c r="F26" s="329"/>
      <c r="G26" s="330"/>
    </row>
    <row r="27" spans="2:7" x14ac:dyDescent="0.25">
      <c r="B27" s="331"/>
      <c r="C27" s="332"/>
      <c r="D27" s="332"/>
      <c r="E27" s="332"/>
      <c r="F27" s="332"/>
      <c r="G27" s="333"/>
    </row>
    <row r="28" spans="2:7" ht="15.75" thickBot="1" x14ac:dyDescent="0.3">
      <c r="B28" s="334"/>
      <c r="C28" s="335"/>
      <c r="D28" s="335"/>
      <c r="E28" s="335"/>
      <c r="F28" s="335"/>
      <c r="G28" s="336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45" t="s">
        <v>81</v>
      </c>
      <c r="C2" s="346"/>
      <c r="D2" s="346"/>
      <c r="E2" s="346"/>
      <c r="F2" s="346"/>
      <c r="G2" s="347"/>
      <c r="J2" s="1" t="s">
        <v>0</v>
      </c>
    </row>
    <row r="3" spans="1:11" ht="15.75" thickBot="1" x14ac:dyDescent="0.3"/>
    <row r="4" spans="1:11" x14ac:dyDescent="0.25">
      <c r="B4" s="25" t="s">
        <v>19</v>
      </c>
      <c r="C4" s="255">
        <v>1308</v>
      </c>
      <c r="D4" s="256"/>
      <c r="E4" s="281" t="s">
        <v>18</v>
      </c>
      <c r="F4" s="291"/>
      <c r="G4" s="139">
        <v>9</v>
      </c>
    </row>
    <row r="5" spans="1:11" ht="15.75" thickBot="1" x14ac:dyDescent="0.3">
      <c r="B5" s="24" t="s">
        <v>17</v>
      </c>
      <c r="C5" s="257" t="s">
        <v>32</v>
      </c>
      <c r="D5" s="258"/>
      <c r="E5" s="283" t="s">
        <v>16</v>
      </c>
      <c r="F5" s="292"/>
      <c r="G5" s="140">
        <v>8.8000000000000007</v>
      </c>
    </row>
    <row r="6" spans="1:11" ht="15.75" thickBot="1" x14ac:dyDescent="0.3">
      <c r="B6" s="23" t="s">
        <v>15</v>
      </c>
      <c r="C6" s="259" t="s">
        <v>14</v>
      </c>
      <c r="D6" s="260"/>
      <c r="E6" s="259" t="s">
        <v>13</v>
      </c>
      <c r="F6" s="296"/>
      <c r="G6" s="320"/>
    </row>
    <row r="7" spans="1:11" x14ac:dyDescent="0.25">
      <c r="B7" s="12" t="s">
        <v>4</v>
      </c>
      <c r="C7" s="263">
        <v>9</v>
      </c>
      <c r="D7" s="264"/>
      <c r="E7" s="144">
        <v>8.1999999999999993</v>
      </c>
      <c r="F7" s="145">
        <v>0.4</v>
      </c>
      <c r="G7" s="147">
        <v>0.2</v>
      </c>
    </row>
    <row r="8" spans="1:11" ht="15" customHeight="1" x14ac:dyDescent="0.25">
      <c r="B8" s="8" t="s">
        <v>12</v>
      </c>
      <c r="C8" s="245" t="s">
        <v>11</v>
      </c>
      <c r="D8" s="275"/>
      <c r="E8" s="141" t="s">
        <v>11</v>
      </c>
      <c r="F8" s="142" t="s">
        <v>10</v>
      </c>
      <c r="G8" s="146" t="s">
        <v>11</v>
      </c>
    </row>
    <row r="9" spans="1:11" x14ac:dyDescent="0.25">
      <c r="B9" s="8" t="s">
        <v>9</v>
      </c>
      <c r="C9" s="245" t="s">
        <v>34</v>
      </c>
      <c r="D9" s="275"/>
      <c r="E9" s="245" t="s">
        <v>73</v>
      </c>
      <c r="F9" s="289"/>
      <c r="G9" s="143" t="s">
        <v>108</v>
      </c>
    </row>
    <row r="10" spans="1:11" ht="15.75" thickBot="1" x14ac:dyDescent="0.3">
      <c r="B10" s="16" t="s">
        <v>8</v>
      </c>
      <c r="C10" s="321" t="s">
        <v>7</v>
      </c>
      <c r="D10" s="323"/>
      <c r="E10" s="265" t="s">
        <v>7</v>
      </c>
      <c r="F10" s="273"/>
      <c r="G10" s="270"/>
    </row>
    <row r="11" spans="1:11" x14ac:dyDescent="0.25">
      <c r="B11" s="12" t="s">
        <v>4</v>
      </c>
      <c r="C11" s="263">
        <v>9</v>
      </c>
      <c r="D11" s="264"/>
      <c r="E11" s="263">
        <v>7.1</v>
      </c>
      <c r="F11" s="297"/>
      <c r="G11" s="110">
        <v>1.7</v>
      </c>
    </row>
    <row r="12" spans="1:11" x14ac:dyDescent="0.25">
      <c r="B12" s="8" t="s">
        <v>6</v>
      </c>
      <c r="C12" s="245">
        <v>207</v>
      </c>
      <c r="D12" s="275"/>
      <c r="E12" s="245">
        <v>138</v>
      </c>
      <c r="F12" s="246"/>
      <c r="G12" s="108">
        <v>148</v>
      </c>
    </row>
    <row r="13" spans="1:11" x14ac:dyDescent="0.25">
      <c r="B13" s="19" t="s">
        <v>21</v>
      </c>
      <c r="C13" s="325" t="s">
        <v>71</v>
      </c>
      <c r="D13" s="327"/>
      <c r="E13" s="348" t="s">
        <v>111</v>
      </c>
      <c r="F13" s="349"/>
      <c r="G13" s="111" t="s">
        <v>112</v>
      </c>
    </row>
    <row r="14" spans="1:11" ht="15.75" thickBot="1" x14ac:dyDescent="0.3">
      <c r="B14" s="16" t="s">
        <v>5</v>
      </c>
      <c r="C14" s="265">
        <v>32.299999999999997</v>
      </c>
      <c r="D14" s="266"/>
      <c r="E14" s="321">
        <v>34.200000000000003</v>
      </c>
      <c r="F14" s="350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245" t="s">
        <v>22</v>
      </c>
      <c r="D17" s="246"/>
      <c r="E17" s="245" t="s">
        <v>113</v>
      </c>
      <c r="F17" s="289"/>
      <c r="G17" s="248"/>
    </row>
    <row r="18" spans="2:7" s="2" customFormat="1" ht="30" customHeight="1" thickBot="1" x14ac:dyDescent="0.3">
      <c r="B18" s="3" t="s">
        <v>1</v>
      </c>
      <c r="C18" s="249" t="s">
        <v>22</v>
      </c>
      <c r="D18" s="250"/>
      <c r="E18" s="249" t="s">
        <v>22</v>
      </c>
      <c r="F18" s="290"/>
      <c r="G18" s="251"/>
    </row>
    <row r="19" spans="2:7" x14ac:dyDescent="0.25">
      <c r="B19" s="301" t="s">
        <v>114</v>
      </c>
      <c r="C19" s="302"/>
      <c r="D19" s="302"/>
      <c r="E19" s="302"/>
      <c r="F19" s="302"/>
      <c r="G19" s="303"/>
    </row>
    <row r="20" spans="2:7" ht="30" customHeight="1" thickBot="1" x14ac:dyDescent="0.3">
      <c r="B20" s="304"/>
      <c r="C20" s="305"/>
      <c r="D20" s="305"/>
      <c r="E20" s="305"/>
      <c r="F20" s="305"/>
      <c r="G20" s="306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28" t="s">
        <v>109</v>
      </c>
      <c r="C23" s="337"/>
      <c r="D23" s="337"/>
      <c r="E23" s="337"/>
      <c r="F23" s="337"/>
      <c r="G23" s="338"/>
    </row>
    <row r="24" spans="2:7" x14ac:dyDescent="0.25">
      <c r="B24" s="339"/>
      <c r="C24" s="340"/>
      <c r="D24" s="340"/>
      <c r="E24" s="340"/>
      <c r="F24" s="340"/>
      <c r="G24" s="341"/>
    </row>
    <row r="25" spans="2:7" ht="30.75" customHeight="1" thickBot="1" x14ac:dyDescent="0.3">
      <c r="B25" s="342"/>
      <c r="C25" s="343"/>
      <c r="D25" s="343"/>
      <c r="E25" s="343"/>
      <c r="F25" s="343"/>
      <c r="G25" s="344"/>
    </row>
    <row r="26" spans="2:7" x14ac:dyDescent="0.25">
      <c r="B26" s="351" t="s">
        <v>110</v>
      </c>
      <c r="C26" s="352"/>
      <c r="D26" s="352"/>
      <c r="E26" s="352"/>
      <c r="F26" s="352"/>
      <c r="G26" s="353"/>
    </row>
    <row r="27" spans="2:7" x14ac:dyDescent="0.25">
      <c r="B27" s="354"/>
      <c r="C27" s="355"/>
      <c r="D27" s="355"/>
      <c r="E27" s="355"/>
      <c r="F27" s="355"/>
      <c r="G27" s="356"/>
    </row>
    <row r="28" spans="2:7" ht="15.75" thickBot="1" x14ac:dyDescent="0.3">
      <c r="B28" s="357"/>
      <c r="C28" s="358"/>
      <c r="D28" s="358"/>
      <c r="E28" s="358"/>
      <c r="F28" s="358"/>
      <c r="G28" s="359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45" t="s">
        <v>81</v>
      </c>
      <c r="C2" s="346"/>
      <c r="D2" s="346"/>
      <c r="E2" s="34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9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40">
        <v>28.4</v>
      </c>
    </row>
    <row r="6" spans="2:8" ht="15.75" thickBot="1" x14ac:dyDescent="0.3">
      <c r="B6" s="23" t="s">
        <v>15</v>
      </c>
      <c r="C6" s="75" t="s">
        <v>14</v>
      </c>
      <c r="D6" s="259" t="s">
        <v>13</v>
      </c>
      <c r="E6" s="320"/>
    </row>
    <row r="7" spans="2:8" x14ac:dyDescent="0.25">
      <c r="B7" s="12" t="s">
        <v>4</v>
      </c>
      <c r="C7" s="52">
        <v>29.3</v>
      </c>
      <c r="D7" s="263">
        <v>28.4</v>
      </c>
      <c r="E7" s="267"/>
    </row>
    <row r="8" spans="2:8" ht="15" customHeight="1" x14ac:dyDescent="0.25">
      <c r="B8" s="8" t="s">
        <v>12</v>
      </c>
      <c r="C8" s="57" t="s">
        <v>10</v>
      </c>
      <c r="D8" s="245" t="s">
        <v>10</v>
      </c>
      <c r="E8" s="248"/>
    </row>
    <row r="9" spans="2:8" x14ac:dyDescent="0.25">
      <c r="B9" s="8" t="s">
        <v>9</v>
      </c>
      <c r="C9" s="57" t="s">
        <v>67</v>
      </c>
      <c r="D9" s="245" t="s">
        <v>67</v>
      </c>
      <c r="E9" s="248"/>
    </row>
    <row r="10" spans="2:8" ht="15.75" thickBot="1" x14ac:dyDescent="0.3">
      <c r="B10" s="16" t="s">
        <v>8</v>
      </c>
      <c r="C10" s="48" t="s">
        <v>7</v>
      </c>
      <c r="D10" s="321" t="s">
        <v>7</v>
      </c>
      <c r="E10" s="324"/>
    </row>
    <row r="11" spans="2:8" x14ac:dyDescent="0.25">
      <c r="B11" s="12" t="s">
        <v>4</v>
      </c>
      <c r="C11" s="52">
        <v>29.3</v>
      </c>
      <c r="D11" s="263">
        <v>28.4</v>
      </c>
      <c r="E11" s="267"/>
    </row>
    <row r="12" spans="2:8" x14ac:dyDescent="0.25">
      <c r="B12" s="8" t="s">
        <v>6</v>
      </c>
      <c r="C12" s="57">
        <v>210</v>
      </c>
      <c r="D12" s="245">
        <v>239</v>
      </c>
      <c r="E12" s="248"/>
    </row>
    <row r="13" spans="2:8" x14ac:dyDescent="0.25">
      <c r="B13" s="19" t="s">
        <v>21</v>
      </c>
      <c r="C13" s="62" t="s">
        <v>68</v>
      </c>
      <c r="D13" s="245" t="s">
        <v>68</v>
      </c>
      <c r="E13" s="248"/>
    </row>
    <row r="14" spans="2:8" ht="15.75" thickBot="1" x14ac:dyDescent="0.3">
      <c r="B14" s="16" t="s">
        <v>5</v>
      </c>
      <c r="C14" s="48">
        <v>24.5</v>
      </c>
      <c r="D14" s="321">
        <v>23.3</v>
      </c>
      <c r="E14" s="324"/>
    </row>
    <row r="15" spans="2:8" x14ac:dyDescent="0.25">
      <c r="B15" s="12" t="s">
        <v>4</v>
      </c>
      <c r="C15" s="65">
        <v>29.3</v>
      </c>
      <c r="D15" s="263">
        <v>28.4</v>
      </c>
      <c r="E15" s="267"/>
    </row>
    <row r="16" spans="2:8" ht="15.75" customHeight="1" x14ac:dyDescent="0.25">
      <c r="B16" s="8" t="s">
        <v>3</v>
      </c>
      <c r="C16" s="57">
        <v>12</v>
      </c>
      <c r="D16" s="245">
        <v>12</v>
      </c>
      <c r="E16" s="248"/>
    </row>
    <row r="17" spans="2:5" x14ac:dyDescent="0.25">
      <c r="B17" s="6" t="s">
        <v>2</v>
      </c>
      <c r="C17" s="98" t="s">
        <v>85</v>
      </c>
      <c r="D17" s="245" t="s">
        <v>84</v>
      </c>
      <c r="E17" s="248"/>
    </row>
    <row r="18" spans="2:5" s="2" customFormat="1" ht="30" customHeight="1" thickBot="1" x14ac:dyDescent="0.3">
      <c r="B18" s="3" t="s">
        <v>1</v>
      </c>
      <c r="C18" s="72" t="s">
        <v>22</v>
      </c>
      <c r="D18" s="249" t="s">
        <v>22</v>
      </c>
      <c r="E18" s="251"/>
    </row>
    <row r="19" spans="2:5" x14ac:dyDescent="0.25">
      <c r="B19" s="301" t="s">
        <v>98</v>
      </c>
      <c r="C19" s="302"/>
      <c r="D19" s="302"/>
      <c r="E19" s="303"/>
    </row>
    <row r="20" spans="2:5" ht="30" customHeight="1" thickBot="1" x14ac:dyDescent="0.3">
      <c r="B20" s="304"/>
      <c r="C20" s="305"/>
      <c r="D20" s="305"/>
      <c r="E20" s="306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28" t="s">
        <v>103</v>
      </c>
      <c r="C23" s="337"/>
      <c r="D23" s="337"/>
      <c r="E23" s="338"/>
    </row>
    <row r="24" spans="2:5" x14ac:dyDescent="0.25">
      <c r="B24" s="339"/>
      <c r="C24" s="340"/>
      <c r="D24" s="340"/>
      <c r="E24" s="341"/>
    </row>
    <row r="25" spans="2:5" ht="15.75" thickBot="1" x14ac:dyDescent="0.3">
      <c r="B25" s="342"/>
      <c r="C25" s="343"/>
      <c r="D25" s="343"/>
      <c r="E25" s="344"/>
    </row>
    <row r="26" spans="2:5" x14ac:dyDescent="0.25">
      <c r="B26" s="328" t="s">
        <v>105</v>
      </c>
      <c r="C26" s="329"/>
      <c r="D26" s="329"/>
      <c r="E26" s="330"/>
    </row>
    <row r="27" spans="2:5" x14ac:dyDescent="0.25">
      <c r="B27" s="331"/>
      <c r="C27" s="332"/>
      <c r="D27" s="332"/>
      <c r="E27" s="333"/>
    </row>
    <row r="28" spans="2:5" ht="15.75" thickBot="1" x14ac:dyDescent="0.3">
      <c r="B28" s="334"/>
      <c r="C28" s="335"/>
      <c r="D28" s="335"/>
      <c r="E28" s="336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45" t="s">
        <v>81</v>
      </c>
      <c r="C2" s="346"/>
      <c r="D2" s="346"/>
      <c r="E2" s="34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9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40">
        <v>12.6</v>
      </c>
    </row>
    <row r="6" spans="2:8" ht="15.75" thickBot="1" x14ac:dyDescent="0.3">
      <c r="B6" s="23" t="s">
        <v>15</v>
      </c>
      <c r="C6" s="75" t="s">
        <v>14</v>
      </c>
      <c r="D6" s="259" t="s">
        <v>13</v>
      </c>
      <c r="E6" s="320"/>
    </row>
    <row r="7" spans="2:8" x14ac:dyDescent="0.25">
      <c r="B7" s="12" t="s">
        <v>4</v>
      </c>
      <c r="C7" s="52">
        <v>13.8</v>
      </c>
      <c r="D7" s="263">
        <v>12.6</v>
      </c>
      <c r="E7" s="267"/>
    </row>
    <row r="8" spans="2:8" ht="15" customHeight="1" x14ac:dyDescent="0.25">
      <c r="B8" s="8" t="s">
        <v>12</v>
      </c>
      <c r="C8" s="57" t="s">
        <v>10</v>
      </c>
      <c r="D8" s="245" t="s">
        <v>10</v>
      </c>
      <c r="E8" s="248"/>
    </row>
    <row r="9" spans="2:8" x14ac:dyDescent="0.25">
      <c r="B9" s="8" t="s">
        <v>9</v>
      </c>
      <c r="C9" s="57" t="s">
        <v>67</v>
      </c>
      <c r="D9" s="245" t="s">
        <v>67</v>
      </c>
      <c r="E9" s="248"/>
    </row>
    <row r="10" spans="2:8" ht="15.75" thickBot="1" x14ac:dyDescent="0.3">
      <c r="B10" s="16" t="s">
        <v>8</v>
      </c>
      <c r="C10" s="48" t="s">
        <v>7</v>
      </c>
      <c r="D10" s="321" t="s">
        <v>7</v>
      </c>
      <c r="E10" s="324"/>
    </row>
    <row r="11" spans="2:8" x14ac:dyDescent="0.25">
      <c r="B11" s="12" t="s">
        <v>4</v>
      </c>
      <c r="C11" s="52">
        <v>13.8</v>
      </c>
      <c r="D11" s="263">
        <v>12.6</v>
      </c>
      <c r="E11" s="267"/>
    </row>
    <row r="12" spans="2:8" x14ac:dyDescent="0.25">
      <c r="B12" s="8" t="s">
        <v>6</v>
      </c>
      <c r="C12" s="57">
        <v>239</v>
      </c>
      <c r="D12" s="245">
        <v>159</v>
      </c>
      <c r="E12" s="248"/>
    </row>
    <row r="13" spans="2:8" x14ac:dyDescent="0.25">
      <c r="B13" s="19" t="s">
        <v>21</v>
      </c>
      <c r="C13" s="62" t="s">
        <v>68</v>
      </c>
      <c r="D13" s="325" t="s">
        <v>87</v>
      </c>
      <c r="E13" s="360"/>
    </row>
    <row r="14" spans="2:8" ht="15.75" thickBot="1" x14ac:dyDescent="0.3">
      <c r="B14" s="16" t="s">
        <v>5</v>
      </c>
      <c r="C14" s="48">
        <v>23.3</v>
      </c>
      <c r="D14" s="265">
        <v>25.8</v>
      </c>
      <c r="E14" s="270"/>
    </row>
    <row r="15" spans="2:8" x14ac:dyDescent="0.25">
      <c r="B15" s="12" t="s">
        <v>4</v>
      </c>
      <c r="C15" s="65">
        <v>13.8</v>
      </c>
      <c r="D15" s="263">
        <v>12.6</v>
      </c>
      <c r="E15" s="267"/>
    </row>
    <row r="16" spans="2:8" ht="15.75" customHeight="1" x14ac:dyDescent="0.25">
      <c r="B16" s="8" t="s">
        <v>3</v>
      </c>
      <c r="C16" s="57">
        <v>12</v>
      </c>
      <c r="D16" s="245">
        <v>14</v>
      </c>
      <c r="E16" s="248"/>
    </row>
    <row r="17" spans="2:5" x14ac:dyDescent="0.25">
      <c r="B17" s="6" t="s">
        <v>2</v>
      </c>
      <c r="C17" s="98" t="s">
        <v>72</v>
      </c>
      <c r="D17" s="245" t="s">
        <v>88</v>
      </c>
      <c r="E17" s="248"/>
    </row>
    <row r="18" spans="2:5" s="2" customFormat="1" ht="30" customHeight="1" thickBot="1" x14ac:dyDescent="0.3">
      <c r="B18" s="3" t="s">
        <v>1</v>
      </c>
      <c r="C18" s="72" t="s">
        <v>22</v>
      </c>
      <c r="D18" s="249" t="s">
        <v>22</v>
      </c>
      <c r="E18" s="251"/>
    </row>
    <row r="19" spans="2:5" x14ac:dyDescent="0.25">
      <c r="B19" s="301" t="s">
        <v>97</v>
      </c>
      <c r="C19" s="302"/>
      <c r="D19" s="302"/>
      <c r="E19" s="303"/>
    </row>
    <row r="20" spans="2:5" ht="45" customHeight="1" thickBot="1" x14ac:dyDescent="0.3">
      <c r="B20" s="304"/>
      <c r="C20" s="305"/>
      <c r="D20" s="305"/>
      <c r="E20" s="306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28" t="s">
        <v>106</v>
      </c>
      <c r="C23" s="337"/>
      <c r="D23" s="337"/>
      <c r="E23" s="338"/>
    </row>
    <row r="24" spans="2:5" x14ac:dyDescent="0.25">
      <c r="B24" s="339"/>
      <c r="C24" s="340"/>
      <c r="D24" s="340"/>
      <c r="E24" s="341"/>
    </row>
    <row r="25" spans="2:5" ht="15.75" thickBot="1" x14ac:dyDescent="0.3">
      <c r="B25" s="342"/>
      <c r="C25" s="343"/>
      <c r="D25" s="343"/>
      <c r="E25" s="344"/>
    </row>
    <row r="26" spans="2:5" x14ac:dyDescent="0.25">
      <c r="B26" s="328" t="s">
        <v>105</v>
      </c>
      <c r="C26" s="329"/>
      <c r="D26" s="329"/>
      <c r="E26" s="330"/>
    </row>
    <row r="27" spans="2:5" x14ac:dyDescent="0.25">
      <c r="B27" s="331"/>
      <c r="C27" s="332"/>
      <c r="D27" s="332"/>
      <c r="E27" s="333"/>
    </row>
    <row r="28" spans="2:5" ht="15.75" thickBot="1" x14ac:dyDescent="0.3">
      <c r="B28" s="334"/>
      <c r="C28" s="335"/>
      <c r="D28" s="335"/>
      <c r="E28" s="336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61" t="s">
        <v>89</v>
      </c>
      <c r="C2" s="362"/>
      <c r="D2" s="362"/>
      <c r="E2" s="362"/>
      <c r="F2" s="362"/>
      <c r="G2" s="362"/>
      <c r="H2" s="363"/>
      <c r="K2" s="1"/>
    </row>
    <row r="3" spans="2:11" ht="15.75" thickBot="1" x14ac:dyDescent="0.3"/>
    <row r="4" spans="2:11" x14ac:dyDescent="0.25">
      <c r="B4" s="25" t="s">
        <v>19</v>
      </c>
      <c r="C4" s="255">
        <v>1445</v>
      </c>
      <c r="D4" s="256"/>
      <c r="E4" s="256"/>
      <c r="F4" s="281" t="s">
        <v>18</v>
      </c>
      <c r="G4" s="291"/>
      <c r="H4" s="26">
        <v>21.5</v>
      </c>
    </row>
    <row r="5" spans="2:11" ht="15.75" thickBot="1" x14ac:dyDescent="0.3">
      <c r="B5" s="24" t="s">
        <v>17</v>
      </c>
      <c r="C5" s="257" t="s">
        <v>32</v>
      </c>
      <c r="D5" s="258"/>
      <c r="E5" s="258"/>
      <c r="F5" s="283" t="s">
        <v>16</v>
      </c>
      <c r="G5" s="292"/>
      <c r="H5" s="27"/>
    </row>
    <row r="6" spans="2:11" ht="15.75" thickBot="1" x14ac:dyDescent="0.3">
      <c r="B6" s="23" t="s">
        <v>15</v>
      </c>
      <c r="C6" s="259" t="s">
        <v>14</v>
      </c>
      <c r="D6" s="296"/>
      <c r="E6" s="260"/>
      <c r="F6" s="259" t="s">
        <v>13</v>
      </c>
      <c r="G6" s="296"/>
      <c r="H6" s="320"/>
    </row>
    <row r="7" spans="2:11" x14ac:dyDescent="0.25">
      <c r="B7" s="12" t="s">
        <v>4</v>
      </c>
      <c r="C7" s="263">
        <v>18</v>
      </c>
      <c r="D7" s="297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45" t="s">
        <v>11</v>
      </c>
      <c r="D8" s="246"/>
      <c r="E8" s="43" t="s">
        <v>10</v>
      </c>
      <c r="F8" s="41"/>
      <c r="G8" s="42"/>
      <c r="H8" s="46"/>
    </row>
    <row r="9" spans="2:11" x14ac:dyDescent="0.25">
      <c r="B9" s="8" t="s">
        <v>9</v>
      </c>
      <c r="C9" s="245" t="s">
        <v>33</v>
      </c>
      <c r="D9" s="289"/>
      <c r="E9" s="275"/>
      <c r="F9" s="41"/>
      <c r="G9" s="42"/>
      <c r="H9" s="4"/>
    </row>
    <row r="10" spans="2:11" ht="15.75" thickBot="1" x14ac:dyDescent="0.3">
      <c r="B10" s="16" t="s">
        <v>8</v>
      </c>
      <c r="C10" s="321" t="s">
        <v>7</v>
      </c>
      <c r="D10" s="322"/>
      <c r="E10" s="323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45" t="s">
        <v>75</v>
      </c>
      <c r="D17" s="289"/>
      <c r="E17" s="246"/>
      <c r="F17" s="245"/>
      <c r="G17" s="289"/>
      <c r="H17" s="248"/>
    </row>
    <row r="18" spans="2:8" s="2" customFormat="1" ht="30" customHeight="1" thickBot="1" x14ac:dyDescent="0.3">
      <c r="B18" s="3" t="s">
        <v>1</v>
      </c>
      <c r="C18" s="249" t="s">
        <v>22</v>
      </c>
      <c r="D18" s="290"/>
      <c r="E18" s="250"/>
      <c r="F18" s="249"/>
      <c r="G18" s="290"/>
      <c r="H18" s="251"/>
    </row>
    <row r="19" spans="2:8" x14ac:dyDescent="0.25">
      <c r="B19" s="301" t="s">
        <v>99</v>
      </c>
      <c r="C19" s="302"/>
      <c r="D19" s="302"/>
      <c r="E19" s="302"/>
      <c r="F19" s="302"/>
      <c r="G19" s="302"/>
      <c r="H19" s="303"/>
    </row>
    <row r="20" spans="2:8" ht="15.75" thickBot="1" x14ac:dyDescent="0.3">
      <c r="B20" s="304"/>
      <c r="C20" s="305"/>
      <c r="D20" s="305"/>
      <c r="E20" s="305"/>
      <c r="F20" s="305"/>
      <c r="G20" s="305"/>
      <c r="H20" s="306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16" t="s">
        <v>27</v>
      </c>
      <c r="C23" s="308"/>
      <c r="D23" s="308"/>
      <c r="E23" s="308"/>
      <c r="F23" s="308"/>
      <c r="G23" s="308"/>
      <c r="H23" s="309"/>
    </row>
    <row r="24" spans="2:8" x14ac:dyDescent="0.25">
      <c r="B24" s="310"/>
      <c r="C24" s="311"/>
      <c r="D24" s="311"/>
      <c r="E24" s="311"/>
      <c r="F24" s="311"/>
      <c r="G24" s="311"/>
      <c r="H24" s="312"/>
    </row>
    <row r="25" spans="2:8" ht="15.75" thickBot="1" x14ac:dyDescent="0.3">
      <c r="B25" s="313"/>
      <c r="C25" s="314"/>
      <c r="D25" s="314"/>
      <c r="E25" s="314"/>
      <c r="F25" s="314"/>
      <c r="G25" s="314"/>
      <c r="H25" s="315"/>
    </row>
    <row r="26" spans="2:8" x14ac:dyDescent="0.25">
      <c r="B26" s="316" t="s">
        <v>26</v>
      </c>
      <c r="C26" s="308"/>
      <c r="D26" s="308"/>
      <c r="E26" s="308"/>
      <c r="F26" s="308"/>
      <c r="G26" s="308"/>
      <c r="H26" s="309"/>
    </row>
    <row r="27" spans="2:8" x14ac:dyDescent="0.25">
      <c r="B27" s="310"/>
      <c r="C27" s="311"/>
      <c r="D27" s="311"/>
      <c r="E27" s="311"/>
      <c r="F27" s="311"/>
      <c r="G27" s="311"/>
      <c r="H27" s="312"/>
    </row>
    <row r="28" spans="2:8" ht="15.75" thickBot="1" x14ac:dyDescent="0.3">
      <c r="B28" s="313"/>
      <c r="C28" s="314"/>
      <c r="D28" s="314"/>
      <c r="E28" s="314"/>
      <c r="F28" s="314"/>
      <c r="G28" s="314"/>
      <c r="H28" s="315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45" t="s">
        <v>81</v>
      </c>
      <c r="C2" s="346"/>
      <c r="D2" s="346"/>
      <c r="E2" s="346"/>
      <c r="F2" s="346"/>
      <c r="G2" s="346"/>
      <c r="H2" s="346"/>
      <c r="I2" s="347"/>
      <c r="L2" s="1" t="s">
        <v>0</v>
      </c>
    </row>
    <row r="3" spans="2:14" ht="15.75" thickBot="1" x14ac:dyDescent="0.3"/>
    <row r="4" spans="2:14" x14ac:dyDescent="0.25">
      <c r="B4" s="25" t="s">
        <v>19</v>
      </c>
      <c r="C4" s="255">
        <v>1455</v>
      </c>
      <c r="D4" s="256"/>
      <c r="E4" s="256"/>
      <c r="F4" s="256"/>
      <c r="G4" s="281" t="s">
        <v>18</v>
      </c>
      <c r="H4" s="291"/>
      <c r="I4" s="139">
        <v>48.3</v>
      </c>
    </row>
    <row r="5" spans="2:14" ht="15.75" thickBot="1" x14ac:dyDescent="0.3">
      <c r="B5" s="24" t="s">
        <v>17</v>
      </c>
      <c r="C5" s="257" t="s">
        <v>32</v>
      </c>
      <c r="D5" s="258"/>
      <c r="E5" s="258"/>
      <c r="F5" s="258"/>
      <c r="G5" s="283" t="s">
        <v>16</v>
      </c>
      <c r="H5" s="292"/>
      <c r="I5" s="140">
        <v>50.3</v>
      </c>
    </row>
    <row r="6" spans="2:14" ht="15.75" thickBot="1" x14ac:dyDescent="0.3">
      <c r="B6" s="23" t="s">
        <v>15</v>
      </c>
      <c r="C6" s="259" t="s">
        <v>14</v>
      </c>
      <c r="D6" s="296"/>
      <c r="E6" s="296"/>
      <c r="F6" s="260"/>
      <c r="G6" s="259" t="s">
        <v>13</v>
      </c>
      <c r="H6" s="296"/>
      <c r="I6" s="320"/>
    </row>
    <row r="7" spans="2:14" x14ac:dyDescent="0.25">
      <c r="B7" s="12" t="s">
        <v>4</v>
      </c>
      <c r="C7" s="263">
        <v>45.9</v>
      </c>
      <c r="D7" s="297"/>
      <c r="E7" s="299">
        <v>2.4</v>
      </c>
      <c r="F7" s="264"/>
      <c r="G7" s="263">
        <v>47.7</v>
      </c>
      <c r="H7" s="297"/>
      <c r="I7" s="20">
        <v>2.6</v>
      </c>
    </row>
    <row r="8" spans="2:14" ht="15" customHeight="1" x14ac:dyDescent="0.25">
      <c r="B8" s="8" t="s">
        <v>12</v>
      </c>
      <c r="C8" s="245" t="s">
        <v>11</v>
      </c>
      <c r="D8" s="246"/>
      <c r="E8" s="367" t="s">
        <v>10</v>
      </c>
      <c r="F8" s="275"/>
      <c r="G8" s="245" t="s">
        <v>11</v>
      </c>
      <c r="H8" s="246"/>
      <c r="I8" s="4" t="s">
        <v>10</v>
      </c>
    </row>
    <row r="9" spans="2:14" x14ac:dyDescent="0.25">
      <c r="B9" s="8" t="s">
        <v>9</v>
      </c>
      <c r="C9" s="245" t="s">
        <v>34</v>
      </c>
      <c r="D9" s="289"/>
      <c r="E9" s="289"/>
      <c r="F9" s="275"/>
      <c r="G9" s="245" t="s">
        <v>34</v>
      </c>
      <c r="H9" s="289"/>
      <c r="I9" s="248"/>
    </row>
    <row r="10" spans="2:14" ht="15.75" thickBot="1" x14ac:dyDescent="0.3">
      <c r="B10" s="16" t="s">
        <v>8</v>
      </c>
      <c r="C10" s="321" t="s">
        <v>7</v>
      </c>
      <c r="D10" s="322"/>
      <c r="E10" s="322"/>
      <c r="F10" s="323"/>
      <c r="G10" s="321" t="s">
        <v>7</v>
      </c>
      <c r="H10" s="322"/>
      <c r="I10" s="324"/>
      <c r="N10" s="28"/>
    </row>
    <row r="11" spans="2:14" s="2" customFormat="1" x14ac:dyDescent="0.25">
      <c r="B11" s="99" t="s">
        <v>4</v>
      </c>
      <c r="C11" s="364">
        <v>20.9</v>
      </c>
      <c r="D11" s="365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268">
        <v>157</v>
      </c>
      <c r="D12" s="366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348" t="s">
        <v>76</v>
      </c>
      <c r="D13" s="349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249" t="s">
        <v>77</v>
      </c>
      <c r="D14" s="250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245" t="s">
        <v>79</v>
      </c>
      <c r="D17" s="289"/>
      <c r="E17" s="289"/>
      <c r="F17" s="246"/>
      <c r="G17" s="245" t="s">
        <v>94</v>
      </c>
      <c r="H17" s="289"/>
      <c r="I17" s="248"/>
    </row>
    <row r="18" spans="2:9" s="2" customFormat="1" ht="30" customHeight="1" thickBot="1" x14ac:dyDescent="0.3">
      <c r="B18" s="3" t="s">
        <v>1</v>
      </c>
      <c r="C18" s="249" t="s">
        <v>22</v>
      </c>
      <c r="D18" s="290"/>
      <c r="E18" s="290"/>
      <c r="F18" s="250"/>
      <c r="G18" s="249" t="s">
        <v>22</v>
      </c>
      <c r="H18" s="290"/>
      <c r="I18" s="251"/>
    </row>
    <row r="19" spans="2:9" x14ac:dyDescent="0.25">
      <c r="B19" s="301" t="s">
        <v>100</v>
      </c>
      <c r="C19" s="302"/>
      <c r="D19" s="302"/>
      <c r="E19" s="302"/>
      <c r="F19" s="302"/>
      <c r="G19" s="302"/>
      <c r="H19" s="302"/>
      <c r="I19" s="303"/>
    </row>
    <row r="20" spans="2:9" ht="30" customHeight="1" thickBot="1" x14ac:dyDescent="0.3">
      <c r="B20" s="304"/>
      <c r="C20" s="305"/>
      <c r="D20" s="305"/>
      <c r="E20" s="305"/>
      <c r="F20" s="305"/>
      <c r="G20" s="305"/>
      <c r="H20" s="305"/>
      <c r="I20" s="306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28" t="s">
        <v>104</v>
      </c>
      <c r="C23" s="337"/>
      <c r="D23" s="337"/>
      <c r="E23" s="337"/>
      <c r="F23" s="337"/>
      <c r="G23" s="337"/>
      <c r="H23" s="337"/>
      <c r="I23" s="338"/>
    </row>
    <row r="24" spans="2:9" x14ac:dyDescent="0.25">
      <c r="B24" s="339"/>
      <c r="C24" s="340"/>
      <c r="D24" s="340"/>
      <c r="E24" s="340"/>
      <c r="F24" s="340"/>
      <c r="G24" s="340"/>
      <c r="H24" s="340"/>
      <c r="I24" s="341"/>
    </row>
    <row r="25" spans="2:9" ht="15.75" thickBot="1" x14ac:dyDescent="0.3">
      <c r="B25" s="342"/>
      <c r="C25" s="343"/>
      <c r="D25" s="343"/>
      <c r="E25" s="343"/>
      <c r="F25" s="343"/>
      <c r="G25" s="343"/>
      <c r="H25" s="343"/>
      <c r="I25" s="344"/>
    </row>
    <row r="26" spans="2:9" x14ac:dyDescent="0.25">
      <c r="B26" s="328" t="s">
        <v>105</v>
      </c>
      <c r="C26" s="329"/>
      <c r="D26" s="329"/>
      <c r="E26" s="329"/>
      <c r="F26" s="329"/>
      <c r="G26" s="329"/>
      <c r="H26" s="329"/>
      <c r="I26" s="330"/>
    </row>
    <row r="27" spans="2:9" x14ac:dyDescent="0.25">
      <c r="B27" s="331"/>
      <c r="C27" s="332"/>
      <c r="D27" s="332"/>
      <c r="E27" s="332"/>
      <c r="F27" s="332"/>
      <c r="G27" s="332"/>
      <c r="H27" s="332"/>
      <c r="I27" s="333"/>
    </row>
    <row r="28" spans="2:9" ht="15.75" thickBot="1" x14ac:dyDescent="0.3">
      <c r="B28" s="334"/>
      <c r="C28" s="335"/>
      <c r="D28" s="335"/>
      <c r="E28" s="335"/>
      <c r="F28" s="335"/>
      <c r="G28" s="335"/>
      <c r="H28" s="335"/>
      <c r="I28" s="336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45" t="s">
        <v>81</v>
      </c>
      <c r="C2" s="346"/>
      <c r="D2" s="346"/>
      <c r="E2" s="346"/>
      <c r="F2" s="346"/>
      <c r="G2" s="347"/>
      <c r="J2" s="1" t="s">
        <v>0</v>
      </c>
    </row>
    <row r="3" spans="2:10" ht="15.75" thickBot="1" x14ac:dyDescent="0.3"/>
    <row r="4" spans="2:10" x14ac:dyDescent="0.25">
      <c r="B4" s="25" t="s">
        <v>19</v>
      </c>
      <c r="C4" s="255">
        <v>1498</v>
      </c>
      <c r="D4" s="256"/>
      <c r="E4" s="281" t="s">
        <v>18</v>
      </c>
      <c r="F4" s="291"/>
      <c r="G4" s="139">
        <v>11.3</v>
      </c>
    </row>
    <row r="5" spans="2:10" ht="15.75" thickBot="1" x14ac:dyDescent="0.3">
      <c r="B5" s="24" t="s">
        <v>17</v>
      </c>
      <c r="C5" s="257" t="s">
        <v>32</v>
      </c>
      <c r="D5" s="258"/>
      <c r="E5" s="283" t="s">
        <v>16</v>
      </c>
      <c r="F5" s="292"/>
      <c r="G5" s="140">
        <v>11.9</v>
      </c>
    </row>
    <row r="6" spans="2:10" ht="15.75" thickBot="1" x14ac:dyDescent="0.3">
      <c r="B6" s="23" t="s">
        <v>15</v>
      </c>
      <c r="C6" s="259" t="s">
        <v>14</v>
      </c>
      <c r="D6" s="260"/>
      <c r="E6" s="259" t="s">
        <v>13</v>
      </c>
      <c r="F6" s="296"/>
      <c r="G6" s="320"/>
    </row>
    <row r="7" spans="2:10" x14ac:dyDescent="0.25">
      <c r="B7" s="12" t="s">
        <v>4</v>
      </c>
      <c r="C7" s="263">
        <v>11.3</v>
      </c>
      <c r="D7" s="264"/>
      <c r="E7" s="263">
        <v>11.9</v>
      </c>
      <c r="F7" s="272"/>
      <c r="G7" s="267"/>
    </row>
    <row r="8" spans="2:10" ht="15" customHeight="1" x14ac:dyDescent="0.25">
      <c r="B8" s="8" t="s">
        <v>12</v>
      </c>
      <c r="C8" s="245" t="s">
        <v>11</v>
      </c>
      <c r="D8" s="275"/>
      <c r="E8" s="245" t="s">
        <v>11</v>
      </c>
      <c r="F8" s="289"/>
      <c r="G8" s="248"/>
    </row>
    <row r="9" spans="2:10" x14ac:dyDescent="0.25">
      <c r="B9" s="8" t="s">
        <v>9</v>
      </c>
      <c r="C9" s="245" t="s">
        <v>34</v>
      </c>
      <c r="D9" s="275"/>
      <c r="E9" s="245" t="s">
        <v>34</v>
      </c>
      <c r="F9" s="289"/>
      <c r="G9" s="248"/>
    </row>
    <row r="10" spans="2:10" ht="15.75" thickBot="1" x14ac:dyDescent="0.3">
      <c r="B10" s="16" t="s">
        <v>8</v>
      </c>
      <c r="C10" s="321" t="s">
        <v>7</v>
      </c>
      <c r="D10" s="323"/>
      <c r="E10" s="321" t="s">
        <v>7</v>
      </c>
      <c r="F10" s="322"/>
      <c r="G10" s="324"/>
    </row>
    <row r="11" spans="2:10" x14ac:dyDescent="0.25">
      <c r="B11" s="12" t="s">
        <v>4</v>
      </c>
      <c r="C11" s="263">
        <v>11.3</v>
      </c>
      <c r="D11" s="264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45">
        <v>207</v>
      </c>
      <c r="D12" s="275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25" t="s">
        <v>71</v>
      </c>
      <c r="D13" s="327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65">
        <v>32.299999999999997</v>
      </c>
      <c r="D14" s="266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45" t="s">
        <v>80</v>
      </c>
      <c r="D17" s="246"/>
      <c r="E17" s="245" t="s">
        <v>95</v>
      </c>
      <c r="F17" s="289"/>
      <c r="G17" s="248"/>
    </row>
    <row r="18" spans="2:7" s="2" customFormat="1" ht="30" customHeight="1" thickBot="1" x14ac:dyDescent="0.3">
      <c r="B18" s="3" t="s">
        <v>1</v>
      </c>
      <c r="C18" s="249" t="s">
        <v>22</v>
      </c>
      <c r="D18" s="250"/>
      <c r="E18" s="249" t="s">
        <v>22</v>
      </c>
      <c r="F18" s="290"/>
      <c r="G18" s="251"/>
    </row>
    <row r="19" spans="2:7" x14ac:dyDescent="0.25">
      <c r="B19" s="301" t="s">
        <v>101</v>
      </c>
      <c r="C19" s="302"/>
      <c r="D19" s="302"/>
      <c r="E19" s="302"/>
      <c r="F19" s="302"/>
      <c r="G19" s="303"/>
    </row>
    <row r="20" spans="2:7" ht="30" customHeight="1" thickBot="1" x14ac:dyDescent="0.3">
      <c r="B20" s="304"/>
      <c r="C20" s="305"/>
      <c r="D20" s="305"/>
      <c r="E20" s="305"/>
      <c r="F20" s="305"/>
      <c r="G20" s="306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68" t="s">
        <v>102</v>
      </c>
      <c r="C23" s="329"/>
      <c r="D23" s="329"/>
      <c r="E23" s="329"/>
      <c r="F23" s="329"/>
      <c r="G23" s="330"/>
    </row>
    <row r="24" spans="2:7" x14ac:dyDescent="0.25">
      <c r="B24" s="331"/>
      <c r="C24" s="332"/>
      <c r="D24" s="332"/>
      <c r="E24" s="332"/>
      <c r="F24" s="332"/>
      <c r="G24" s="333"/>
    </row>
    <row r="25" spans="2:7" ht="15.75" thickBot="1" x14ac:dyDescent="0.3">
      <c r="B25" s="334"/>
      <c r="C25" s="335"/>
      <c r="D25" s="335"/>
      <c r="E25" s="335"/>
      <c r="F25" s="335"/>
      <c r="G25" s="336"/>
    </row>
    <row r="26" spans="2:7" x14ac:dyDescent="0.25">
      <c r="B26" s="328" t="s">
        <v>105</v>
      </c>
      <c r="C26" s="329"/>
      <c r="D26" s="329"/>
      <c r="E26" s="329"/>
      <c r="F26" s="329"/>
      <c r="G26" s="330"/>
    </row>
    <row r="27" spans="2:7" x14ac:dyDescent="0.25">
      <c r="B27" s="331"/>
      <c r="C27" s="332"/>
      <c r="D27" s="332"/>
      <c r="E27" s="332"/>
      <c r="F27" s="332"/>
      <c r="G27" s="333"/>
    </row>
    <row r="28" spans="2:7" ht="15.75" thickBot="1" x14ac:dyDescent="0.3">
      <c r="B28" s="334"/>
      <c r="C28" s="335"/>
      <c r="D28" s="335"/>
      <c r="E28" s="335"/>
      <c r="F28" s="335"/>
      <c r="G28" s="336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FOR REVIEW</vt:lpstr>
      <vt:lpstr>All Proposed Changes</vt:lpstr>
      <vt:lpstr>SUMMARY</vt:lpstr>
      <vt:lpstr>1394</vt:lpstr>
      <vt:lpstr>1447, 1453 &amp; 1527</vt:lpstr>
      <vt:lpstr>1551 &amp; 1559</vt:lpstr>
      <vt:lpstr>1720 &amp; 1753</vt:lpstr>
      <vt:lpstr>1942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2018-03-19T15:09:24Z</dcterms:modified>
</cp:coreProperties>
</file>